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5"/>
  </bookViews>
  <sheets>
    <sheet name="ビジネス計算" sheetId="1" r:id="rId1"/>
    <sheet name="簿記" sheetId="2" r:id="rId2"/>
    <sheet name="ビジネス文書" sheetId="3" r:id="rId3"/>
    <sheet name="ビジネスコミ" sheetId="4" r:id="rId4"/>
    <sheet name="英語" sheetId="5" r:id="rId5"/>
    <sheet name="情報処理" sheetId="6" r:id="rId6"/>
    <sheet name="商業経済" sheetId="7" r:id="rId7"/>
  </sheets>
  <definedNames>
    <definedName name="_xlnm.Print_Area" localSheetId="0">'ビジネス計算'!$A$1:$G$36</definedName>
    <definedName name="_xlnm.Print_Area" localSheetId="2">'ビジネス文書'!$A$1:$J$41</definedName>
    <definedName name="_xlnm.Print_Area" localSheetId="4">'英語'!$A$1:$K$35</definedName>
    <definedName name="_xlnm.Print_Area" localSheetId="5">'情報処理'!$A$1:$J$36</definedName>
    <definedName name="_xlnm.Print_Area" localSheetId="1">'簿記'!$A$1:$G$34</definedName>
  </definedNames>
  <calcPr fullCalcOnLoad="1"/>
</workbook>
</file>

<file path=xl/comments1.xml><?xml version="1.0" encoding="utf-8"?>
<comments xmlns="http://schemas.openxmlformats.org/spreadsheetml/2006/main">
  <authors>
    <author>ajun</author>
  </authors>
  <commentList>
    <comment ref="A6" authorId="0">
      <text>
        <r>
          <rPr>
            <b/>
            <sz val="9"/>
            <rFont val="ＭＳ Ｐゴシック"/>
            <family val="3"/>
          </rPr>
          <t>分会場校名を入力してください</t>
        </r>
      </text>
    </comment>
    <comment ref="A8" authorId="0">
      <text>
        <r>
          <rPr>
            <b/>
            <sz val="9"/>
            <rFont val="ＭＳ Ｐゴシック"/>
            <family val="3"/>
          </rPr>
          <t>試験場校名を入力してください</t>
        </r>
      </text>
    </comment>
    <comment ref="A4" authorId="0">
      <text>
        <r>
          <rPr>
            <b/>
            <sz val="9"/>
            <rFont val="ＭＳ Ｐゴシック"/>
            <family val="3"/>
          </rPr>
          <t xml:space="preserve">何回検定かご記入ください。
</t>
        </r>
      </text>
    </comment>
  </commentList>
</comments>
</file>

<file path=xl/comments2.xml><?xml version="1.0" encoding="utf-8"?>
<comments xmlns="http://schemas.openxmlformats.org/spreadsheetml/2006/main">
  <authors>
    <author>ajun</author>
  </authors>
  <commentList>
    <comment ref="A6" authorId="0">
      <text>
        <r>
          <rPr>
            <b/>
            <sz val="9"/>
            <rFont val="ＭＳ Ｐゴシック"/>
            <family val="3"/>
          </rPr>
          <t>分会場校名を入力してください</t>
        </r>
      </text>
    </comment>
    <comment ref="A8" authorId="0">
      <text>
        <r>
          <rPr>
            <b/>
            <sz val="9"/>
            <rFont val="ＭＳ Ｐゴシック"/>
            <family val="3"/>
          </rPr>
          <t>試験場校名を入力してください</t>
        </r>
      </text>
    </comment>
    <comment ref="A4" authorId="0">
      <text>
        <r>
          <rPr>
            <b/>
            <sz val="9"/>
            <rFont val="ＭＳ Ｐゴシック"/>
            <family val="3"/>
          </rPr>
          <t xml:space="preserve">何回検定かご記入ください。
</t>
        </r>
      </text>
    </comment>
  </commentList>
</comments>
</file>

<file path=xl/comments3.xml><?xml version="1.0" encoding="utf-8"?>
<comments xmlns="http://schemas.openxmlformats.org/spreadsheetml/2006/main">
  <authors>
    <author>○田島 香奈枝</author>
    <author>ajun</author>
  </authors>
  <commentList>
    <comment ref="A4" authorId="0">
      <text>
        <r>
          <rPr>
            <b/>
            <sz val="9"/>
            <rFont val="ＭＳ Ｐゴシック"/>
            <family val="3"/>
          </rPr>
          <t xml:space="preserve">何回検定かご記入ください。
</t>
        </r>
      </text>
    </comment>
    <comment ref="A6" authorId="1">
      <text>
        <r>
          <rPr>
            <b/>
            <sz val="9"/>
            <rFont val="ＭＳ Ｐゴシック"/>
            <family val="3"/>
          </rPr>
          <t>分会場校名を入力してください</t>
        </r>
      </text>
    </comment>
    <comment ref="A8" authorId="1">
      <text>
        <r>
          <rPr>
            <b/>
            <sz val="9"/>
            <rFont val="ＭＳ Ｐゴシック"/>
            <family val="3"/>
          </rPr>
          <t>試験場校名を入力してください</t>
        </r>
      </text>
    </comment>
  </commentList>
</comments>
</file>

<file path=xl/comments4.xml><?xml version="1.0" encoding="utf-8"?>
<comments xmlns="http://schemas.openxmlformats.org/spreadsheetml/2006/main">
  <authors>
    <author>○田島 香奈枝</author>
    <author>ajun</author>
  </authors>
  <commentList>
    <comment ref="A4" authorId="0">
      <text>
        <r>
          <rPr>
            <b/>
            <sz val="9"/>
            <rFont val="ＭＳ Ｐゴシック"/>
            <family val="3"/>
          </rPr>
          <t xml:space="preserve">何回検定かご記入ください。
</t>
        </r>
      </text>
    </comment>
    <comment ref="A6" authorId="1">
      <text>
        <r>
          <rPr>
            <b/>
            <sz val="9"/>
            <rFont val="ＭＳ Ｐゴシック"/>
            <family val="3"/>
          </rPr>
          <t>分会場校名を入力してください</t>
        </r>
      </text>
    </comment>
    <comment ref="A8" authorId="1">
      <text>
        <r>
          <rPr>
            <b/>
            <sz val="9"/>
            <rFont val="ＭＳ Ｐゴシック"/>
            <family val="3"/>
          </rPr>
          <t>試験場校名を入力してください</t>
        </r>
      </text>
    </comment>
  </commentList>
</comments>
</file>

<file path=xl/comments5.xml><?xml version="1.0" encoding="utf-8"?>
<comments xmlns="http://schemas.openxmlformats.org/spreadsheetml/2006/main">
  <authors>
    <author>ajun</author>
  </authors>
  <commentList>
    <comment ref="B4" authorId="0">
      <text>
        <r>
          <rPr>
            <b/>
            <sz val="9"/>
            <rFont val="ＭＳ Ｐゴシック"/>
            <family val="3"/>
          </rPr>
          <t xml:space="preserve">何回検定かご記入ください。
</t>
        </r>
      </text>
    </comment>
    <comment ref="E6" authorId="0">
      <text>
        <r>
          <rPr>
            <b/>
            <sz val="9"/>
            <rFont val="ＭＳ Ｐゴシック"/>
            <family val="3"/>
          </rPr>
          <t>分会場校名を入力してください</t>
        </r>
      </text>
    </comment>
    <comment ref="A8" authorId="0">
      <text>
        <r>
          <rPr>
            <b/>
            <sz val="9"/>
            <rFont val="ＭＳ Ｐゴシック"/>
            <family val="3"/>
          </rPr>
          <t>試験場校名を入力してください</t>
        </r>
      </text>
    </comment>
  </commentList>
</comments>
</file>

<file path=xl/comments6.xml><?xml version="1.0" encoding="utf-8"?>
<comments xmlns="http://schemas.openxmlformats.org/spreadsheetml/2006/main">
  <authors>
    <author>ajun</author>
  </authors>
  <commentList>
    <comment ref="A6" authorId="0">
      <text>
        <r>
          <rPr>
            <b/>
            <sz val="9"/>
            <rFont val="ＭＳ Ｐゴシック"/>
            <family val="3"/>
          </rPr>
          <t>分会場校名を入力してください</t>
        </r>
      </text>
    </comment>
    <comment ref="A4" authorId="0">
      <text>
        <r>
          <rPr>
            <b/>
            <sz val="9"/>
            <rFont val="ＭＳ Ｐゴシック"/>
            <family val="3"/>
          </rPr>
          <t xml:space="preserve">何回検定かご記入ください。
</t>
        </r>
      </text>
    </comment>
    <comment ref="A8" authorId="0">
      <text>
        <r>
          <rPr>
            <b/>
            <sz val="9"/>
            <rFont val="ＭＳ Ｐゴシック"/>
            <family val="3"/>
          </rPr>
          <t>試験場校名を入力してください</t>
        </r>
      </text>
    </comment>
  </commentList>
</comments>
</file>

<file path=xl/sharedStrings.xml><?xml version="1.0" encoding="utf-8"?>
<sst xmlns="http://schemas.openxmlformats.org/spreadsheetml/2006/main" count="306" uniqueCount="156">
  <si>
    <t>分会場校用（分様式⑧）</t>
  </si>
  <si>
    <t>（分会場校名）高等学校</t>
  </si>
  <si>
    <t>受験者申込者数報告書</t>
  </si>
  <si>
    <t>（試験場校名）高等学校　校長　殿</t>
  </si>
  <si>
    <t>分会場校校長</t>
  </si>
  <si>
    <t>印</t>
  </si>
  <si>
    <t>担当者</t>
  </si>
  <si>
    <t>学校名</t>
  </si>
  <si>
    <t>所在地</t>
  </si>
  <si>
    <t>〒</t>
  </si>
  <si>
    <t>岐阜県</t>
  </si>
  <si>
    <t>電話番号</t>
  </si>
  <si>
    <t>ＦＡＸ番号</t>
  </si>
  <si>
    <t>１．受験申込者数および収入受験料・消費税</t>
  </si>
  <si>
    <t>種別</t>
  </si>
  <si>
    <t>受験申込者数</t>
  </si>
  <si>
    <t>1級普通</t>
  </si>
  <si>
    <t>珠算</t>
  </si>
  <si>
    <t>電卓</t>
  </si>
  <si>
    <t>1級ビジネス</t>
  </si>
  <si>
    <t>2級普通</t>
  </si>
  <si>
    <t>2級ビジネス</t>
  </si>
  <si>
    <t>3級普通</t>
  </si>
  <si>
    <t>3級ビジネス</t>
  </si>
  <si>
    <t>合計</t>
  </si>
  <si>
    <t>２．分会場校経費（受験料の４４％）</t>
  </si>
  <si>
    <t>（１円未満切り上げ）</t>
  </si>
  <si>
    <t>３．試験場校送金額（受験料の５６％）</t>
  </si>
  <si>
    <t>受験料</t>
  </si>
  <si>
    <t>（１円未満切り捨て）</t>
  </si>
  <si>
    <t>消費税</t>
  </si>
  <si>
    <t>送金額合計</t>
  </si>
  <si>
    <t>上記のとおり集計報告し、分会場校経費を受領しました。</t>
  </si>
  <si>
    <t>第○○回簿記実務検定試験</t>
  </si>
  <si>
    <t>分会場校校長</t>
  </si>
  <si>
    <t>印</t>
  </si>
  <si>
    <t>担当者</t>
  </si>
  <si>
    <t>学校名</t>
  </si>
  <si>
    <t>〒</t>
  </si>
  <si>
    <t>所在地</t>
  </si>
  <si>
    <t>岐阜県</t>
  </si>
  <si>
    <t>電話番号</t>
  </si>
  <si>
    <t>ＦＡＸ番号</t>
  </si>
  <si>
    <t>1.　受験申込者数および収入受験料・消費税</t>
  </si>
  <si>
    <t>種　　別</t>
  </si>
  <si>
    <t>受 験 申 込 者 数</t>
  </si>
  <si>
    <t>高　校</t>
  </si>
  <si>
    <t>一　般</t>
  </si>
  <si>
    <t>計</t>
  </si>
  <si>
    <t>第　３　級</t>
  </si>
  <si>
    <t>第　２　級</t>
  </si>
  <si>
    <t>第 １ 級</t>
  </si>
  <si>
    <t>会  計</t>
  </si>
  <si>
    <t>原  計</t>
  </si>
  <si>
    <t>合　　計</t>
  </si>
  <si>
    <t>　</t>
  </si>
  <si>
    <t>第○○回ビジネス文書実務検定試験</t>
  </si>
  <si>
    <t xml:space="preserve">  受験者申込者数報告書</t>
  </si>
  <si>
    <t>（　　　　　　　）</t>
  </si>
  <si>
    <t>受 験 料</t>
  </si>
  <si>
    <t>消 費 税</t>
  </si>
  <si>
    <t>第　１　級</t>
  </si>
  <si>
    <t>文書</t>
  </si>
  <si>
    <t>速度</t>
  </si>
  <si>
    <t>　受験者申込者数報告書</t>
  </si>
  <si>
    <t>　</t>
  </si>
  <si>
    <t>第○○回ビジネスコミュニケーション検定試験</t>
  </si>
  <si>
    <t>@1204</t>
  </si>
  <si>
    <t>@96</t>
  </si>
  <si>
    <t>@\81</t>
  </si>
  <si>
    <t>　</t>
  </si>
  <si>
    <t>〒</t>
  </si>
  <si>
    <t>（　　　　　　　）</t>
  </si>
  <si>
    <t>第１級</t>
  </si>
  <si>
    <t>ビジネス情報部門</t>
  </si>
  <si>
    <t>第２級</t>
  </si>
  <si>
    <t>上記のとおり集計報告し、受験料および消費税を受領しました。</t>
  </si>
  <si>
    <t>担　 当 　者</t>
  </si>
  <si>
    <t>学　 校 　名</t>
  </si>
  <si>
    <t>所　 在 　地</t>
  </si>
  <si>
    <t>電 話 番 号</t>
  </si>
  <si>
    <t>（　　　　　　）</t>
  </si>
  <si>
    <t>ＦＡＸ  番 号</t>
  </si>
  <si>
    <t>種　　　別</t>
  </si>
  <si>
    <t>受験申込者数</t>
  </si>
  <si>
    <t>受　験　料</t>
  </si>
  <si>
    <t>消　費　税</t>
  </si>
  <si>
    <t>教室数</t>
  </si>
  <si>
    <t>ＣＤの必要数</t>
  </si>
  <si>
    <t>第○○回情報処理検定試験</t>
  </si>
  <si>
    <t>第○○回 英語検定試験</t>
  </si>
  <si>
    <t>２．分会場校経費（受験料の３３％）</t>
  </si>
  <si>
    <t>３．試験場校送金額（受験料の６７％）</t>
  </si>
  <si>
    <t xml:space="preserve"> 令和○○年　　月　　日</t>
  </si>
  <si>
    <t xml:space="preserve"> 令和　　　年　　月　　日</t>
  </si>
  <si>
    <t>令和　　　年　　　月　　　　日</t>
  </si>
  <si>
    <t>令和　　年　　　月　　　日</t>
  </si>
  <si>
    <t>（分会場校）→（試験場校）</t>
  </si>
  <si>
    <t>上記のとおり集計報告し、２．の費用を受領しました。</t>
  </si>
  <si>
    <t>　　　　　　　合　　計</t>
  </si>
  <si>
    <t>　　　　　　　消費税分</t>
  </si>
  <si>
    <t>（１円未満切り捨て）</t>
  </si>
  <si>
    <t>（１円未満切り上げ）</t>
  </si>
  <si>
    <t>２．支出</t>
  </si>
  <si>
    <t>経済活動と法</t>
  </si>
  <si>
    <t>マーケティング</t>
  </si>
  <si>
    <t>ビジネス基礎</t>
  </si>
  <si>
    <t>消費税</t>
  </si>
  <si>
    <t>受験料</t>
  </si>
  <si>
    <t>種　別</t>
  </si>
  <si>
    <t>１．受験申込者数および収入受験料・消費税</t>
  </si>
  <si>
    <t>ＦＡＸ</t>
  </si>
  <si>
    <t>　　　　岐阜県○○市</t>
  </si>
  <si>
    <t>所在地　〒○○－○○</t>
  </si>
  <si>
    <t>学校名　○○○○高等学校（分会場校）</t>
  </si>
  <si>
    <t>担当者　　　　　　○○　○○　　　印</t>
  </si>
  <si>
    <t>分会場　校長　　　○○　○○　　　印</t>
  </si>
  <si>
    <t>○○○○高等学校（試験場校名）長　様</t>
  </si>
  <si>
    <t>○○○○高等学校　分会場受験申込者数報告書</t>
  </si>
  <si>
    <t>■第　　　　回　商業経済検定試験</t>
  </si>
  <si>
    <t>分様式⑧（分会場受験申込者数報告書）</t>
  </si>
  <si>
    <t>受験料
1級～3級@\910
4・5・6級@\819</t>
  </si>
  <si>
    <t>消費税
1級～3級@\90
4・5・6級@\81</t>
  </si>
  <si>
    <t>受　験　料　　　　　＠￥1,182</t>
  </si>
  <si>
    <t>消　費　税　　　　　　＠￥118</t>
  </si>
  <si>
    <t>@\1,091</t>
  </si>
  <si>
    <t>@\109</t>
  </si>
  <si>
    <t>@\728</t>
  </si>
  <si>
    <t>@\72</t>
  </si>
  <si>
    <t>@\1,000</t>
  </si>
  <si>
    <t>@\100</t>
  </si>
  <si>
    <t>@\72</t>
  </si>
  <si>
    <t>@\819</t>
  </si>
  <si>
    <t>@\728</t>
  </si>
  <si>
    <t>@\72</t>
  </si>
  <si>
    <t>＠￥1,182</t>
  </si>
  <si>
    <t>＠￥118</t>
  </si>
  <si>
    <t>＠￥1,182</t>
  </si>
  <si>
    <t>＠￥118</t>
  </si>
  <si>
    <t>＠￥1,091</t>
  </si>
  <si>
    <t>＠￥109</t>
  </si>
  <si>
    <t>@\1,637</t>
  </si>
  <si>
    <t>@\163</t>
  </si>
  <si>
    <t>@\1,364</t>
  </si>
  <si>
    <t>@\136</t>
  </si>
  <si>
    <t>@\1,182</t>
  </si>
  <si>
    <t>@\118</t>
  </si>
  <si>
    <t>令和○年○月○日</t>
  </si>
  <si>
    <t>ビジネス経済Ａ</t>
  </si>
  <si>
    <t>ビジネス経済Ｂ</t>
  </si>
  <si>
    <t>@\1,182</t>
  </si>
  <si>
    <t>@\118</t>
  </si>
  <si>
    <t>　　分会場校経費（受験料の44％）</t>
  </si>
  <si>
    <t>３．試験場校送金額（受験料の５6％）</t>
  </si>
  <si>
    <t>第○○回珠算・ビジネス計算実務検定試験</t>
  </si>
  <si>
    <t>プログラミング部門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</si>
</sst>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[$¥-411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22"/>
      </bottom>
    </border>
    <border>
      <left style="medium"/>
      <right style="thin"/>
      <top style="thin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>
        <color indexed="22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/>
    </xf>
    <xf numFmtId="38" fontId="2" fillId="33" borderId="16" xfId="48" applyFont="1" applyFill="1" applyBorder="1" applyAlignment="1">
      <alignment horizontal="center" vertical="center"/>
    </xf>
    <xf numFmtId="6" fontId="2" fillId="0" borderId="17" xfId="59" applyFont="1" applyBorder="1" applyAlignment="1">
      <alignment horizontal="right" vertical="center"/>
    </xf>
    <xf numFmtId="38" fontId="2" fillId="0" borderId="18" xfId="48" applyFont="1" applyBorder="1" applyAlignment="1">
      <alignment horizontal="center" vertical="center"/>
    </xf>
    <xf numFmtId="38" fontId="2" fillId="33" borderId="19" xfId="48" applyFont="1" applyFill="1" applyBorder="1" applyAlignment="1">
      <alignment horizontal="center" vertical="center"/>
    </xf>
    <xf numFmtId="6" fontId="2" fillId="0" borderId="20" xfId="59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38" fontId="2" fillId="0" borderId="22" xfId="48" applyFont="1" applyBorder="1" applyAlignment="1">
      <alignment horizontal="center" vertical="center"/>
    </xf>
    <xf numFmtId="38" fontId="2" fillId="33" borderId="23" xfId="48" applyFont="1" applyFill="1" applyBorder="1" applyAlignment="1">
      <alignment horizontal="center" vertical="center"/>
    </xf>
    <xf numFmtId="6" fontId="2" fillId="0" borderId="24" xfId="59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6" fontId="2" fillId="0" borderId="26" xfId="59" applyFont="1" applyBorder="1" applyAlignment="1">
      <alignment horizontal="right" vertical="center"/>
    </xf>
    <xf numFmtId="6" fontId="2" fillId="0" borderId="10" xfId="59" applyFont="1" applyBorder="1" applyAlignment="1">
      <alignment/>
    </xf>
    <xf numFmtId="0" fontId="6" fillId="0" borderId="0" xfId="0" applyFont="1" applyAlignment="1">
      <alignment/>
    </xf>
    <xf numFmtId="38" fontId="2" fillId="0" borderId="0" xfId="48" applyFont="1" applyAlignment="1">
      <alignment horizontal="distributed"/>
    </xf>
    <xf numFmtId="6" fontId="2" fillId="0" borderId="11" xfId="59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64" applyFont="1">
      <alignment/>
      <protection/>
    </xf>
    <xf numFmtId="38" fontId="2" fillId="0" borderId="0" xfId="50" applyFont="1" applyAlignment="1">
      <alignment/>
    </xf>
    <xf numFmtId="0" fontId="4" fillId="0" borderId="0" xfId="64" applyFont="1" applyAlignment="1">
      <alignment horizontal="right"/>
      <protection/>
    </xf>
    <xf numFmtId="0" fontId="2" fillId="0" borderId="10" xfId="64" applyFont="1" applyBorder="1" applyAlignment="1">
      <alignment horizontal="right"/>
      <protection/>
    </xf>
    <xf numFmtId="0" fontId="2" fillId="0" borderId="0" xfId="64">
      <alignment/>
      <protection/>
    </xf>
    <xf numFmtId="0" fontId="4" fillId="0" borderId="0" xfId="64" applyFont="1" applyAlignment="1">
      <alignment horizontal="center"/>
      <protection/>
    </xf>
    <xf numFmtId="0" fontId="2" fillId="0" borderId="10" xfId="64" applyFont="1" applyBorder="1">
      <alignment/>
      <protection/>
    </xf>
    <xf numFmtId="0" fontId="4" fillId="0" borderId="0" xfId="64" applyFont="1" applyAlignment="1">
      <alignment horizontal="distributed"/>
      <protection/>
    </xf>
    <xf numFmtId="0" fontId="2" fillId="0" borderId="11" xfId="64" applyBorder="1">
      <alignment/>
      <protection/>
    </xf>
    <xf numFmtId="0" fontId="2" fillId="0" borderId="12" xfId="64" applyBorder="1">
      <alignment/>
      <protection/>
    </xf>
    <xf numFmtId="0" fontId="2" fillId="0" borderId="10" xfId="64" applyBorder="1" applyAlignment="1">
      <alignment/>
      <protection/>
    </xf>
    <xf numFmtId="0" fontId="2" fillId="0" borderId="10" xfId="64" applyBorder="1">
      <alignment/>
      <protection/>
    </xf>
    <xf numFmtId="0" fontId="2" fillId="0" borderId="0" xfId="64" applyBorder="1">
      <alignment/>
      <protection/>
    </xf>
    <xf numFmtId="0" fontId="4" fillId="0" borderId="0" xfId="64" applyFont="1" applyAlignment="1">
      <alignment vertical="center"/>
      <protection/>
    </xf>
    <xf numFmtId="0" fontId="4" fillId="0" borderId="27" xfId="64" applyFont="1" applyBorder="1" applyAlignment="1">
      <alignment horizontal="center" vertical="center"/>
      <protection/>
    </xf>
    <xf numFmtId="0" fontId="2" fillId="0" borderId="27" xfId="64" applyBorder="1" applyAlignment="1">
      <alignment horizontal="center" vertical="center"/>
      <protection/>
    </xf>
    <xf numFmtId="38" fontId="2" fillId="33" borderId="27" xfId="50" applyFont="1" applyFill="1" applyBorder="1" applyAlignment="1">
      <alignment horizontal="center" vertical="center"/>
    </xf>
    <xf numFmtId="38" fontId="4" fillId="0" borderId="24" xfId="64" applyNumberFormat="1" applyFont="1" applyBorder="1" applyAlignment="1">
      <alignment horizontal="center" vertical="center"/>
      <protection/>
    </xf>
    <xf numFmtId="38" fontId="2" fillId="0" borderId="28" xfId="64" applyNumberFormat="1" applyBorder="1" applyAlignment="1">
      <alignment horizontal="center" vertical="center"/>
      <protection/>
    </xf>
    <xf numFmtId="0" fontId="2" fillId="0" borderId="0" xfId="64" applyFont="1" applyAlignment="1">
      <alignment vertical="center"/>
      <protection/>
    </xf>
    <xf numFmtId="6" fontId="2" fillId="0" borderId="10" xfId="61" applyFont="1" applyBorder="1" applyAlignment="1">
      <alignment/>
    </xf>
    <xf numFmtId="0" fontId="6" fillId="0" borderId="0" xfId="64" applyFont="1">
      <alignment/>
      <protection/>
    </xf>
    <xf numFmtId="38" fontId="2" fillId="0" borderId="0" xfId="50" applyFont="1" applyAlignment="1">
      <alignment horizontal="distributed"/>
    </xf>
    <xf numFmtId="6" fontId="2" fillId="0" borderId="11" xfId="61" applyFont="1" applyBorder="1" applyAlignment="1">
      <alignment/>
    </xf>
    <xf numFmtId="0" fontId="4" fillId="0" borderId="0" xfId="64" applyFont="1">
      <alignment/>
      <protection/>
    </xf>
    <xf numFmtId="0" fontId="6" fillId="0" borderId="0" xfId="64" applyFont="1" applyAlignment="1">
      <alignment horizontal="left" indent="2"/>
      <protection/>
    </xf>
    <xf numFmtId="0" fontId="10" fillId="0" borderId="0" xfId="64" applyFont="1" applyAlignment="1">
      <alignment horizontal="center"/>
      <protection/>
    </xf>
    <xf numFmtId="38" fontId="4" fillId="0" borderId="0" xfId="50" applyFont="1" applyAlignment="1">
      <alignment/>
    </xf>
    <xf numFmtId="0" fontId="2" fillId="0" borderId="0" xfId="64" applyAlignment="1">
      <alignment horizontal="left" indent="1"/>
      <protection/>
    </xf>
    <xf numFmtId="0" fontId="4" fillId="0" borderId="29" xfId="64" applyFont="1" applyBorder="1" applyAlignment="1">
      <alignment horizontal="center" vertical="center"/>
      <protection/>
    </xf>
    <xf numFmtId="0" fontId="4" fillId="0" borderId="24" xfId="64" applyFont="1" applyBorder="1" applyAlignment="1">
      <alignment horizontal="center" vertical="center"/>
      <protection/>
    </xf>
    <xf numFmtId="49" fontId="8" fillId="0" borderId="30" xfId="64" applyNumberFormat="1" applyFont="1" applyBorder="1" applyAlignment="1">
      <alignment vertical="top" wrapText="1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2" fillId="0" borderId="31" xfId="64" applyBorder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 applyAlignment="1">
      <alignment vertical="center"/>
      <protection/>
    </xf>
    <xf numFmtId="0" fontId="4" fillId="0" borderId="32" xfId="64" applyFont="1" applyBorder="1" applyAlignment="1">
      <alignment vertical="center"/>
      <protection/>
    </xf>
    <xf numFmtId="49" fontId="8" fillId="0" borderId="33" xfId="64" applyNumberFormat="1" applyFont="1" applyBorder="1" applyAlignment="1">
      <alignment horizontal="left" vertical="top" wrapText="1"/>
      <protection/>
    </xf>
    <xf numFmtId="49" fontId="8" fillId="0" borderId="34" xfId="64" applyNumberFormat="1" applyFont="1" applyBorder="1" applyAlignment="1">
      <alignment horizontal="left" vertical="top" wrapText="1"/>
      <protection/>
    </xf>
    <xf numFmtId="0" fontId="2" fillId="0" borderId="0" xfId="64" applyBorder="1" applyAlignment="1">
      <alignment horizontal="center" vertical="center" wrapText="1"/>
      <protection/>
    </xf>
    <xf numFmtId="6" fontId="0" fillId="0" borderId="35" xfId="61" applyFont="1" applyBorder="1" applyAlignment="1">
      <alignment/>
    </xf>
    <xf numFmtId="6" fontId="0" fillId="0" borderId="36" xfId="61" applyFont="1" applyBorder="1" applyAlignment="1">
      <alignment/>
    </xf>
    <xf numFmtId="0" fontId="2" fillId="0" borderId="0" xfId="64" applyBorder="1" applyAlignment="1">
      <alignment horizontal="left" vertical="center"/>
      <protection/>
    </xf>
    <xf numFmtId="0" fontId="2" fillId="0" borderId="0" xfId="64" applyFont="1" applyBorder="1">
      <alignment/>
      <protection/>
    </xf>
    <xf numFmtId="38" fontId="2" fillId="0" borderId="0" xfId="50" applyFont="1" applyBorder="1" applyAlignment="1">
      <alignment/>
    </xf>
    <xf numFmtId="0" fontId="2" fillId="0" borderId="11" xfId="64" applyBorder="1" applyAlignment="1">
      <alignment horizontal="center"/>
      <protection/>
    </xf>
    <xf numFmtId="0" fontId="4" fillId="0" borderId="33" xfId="64" applyFont="1" applyBorder="1" applyAlignment="1">
      <alignment horizontal="center" vertical="center" wrapText="1"/>
      <protection/>
    </xf>
    <xf numFmtId="0" fontId="2" fillId="0" borderId="10" xfId="64" applyBorder="1" applyAlignment="1">
      <alignment vertical="top"/>
      <protection/>
    </xf>
    <xf numFmtId="176" fontId="2" fillId="0" borderId="37" xfId="64" applyNumberFormat="1" applyBorder="1" applyAlignment="1">
      <alignment horizontal="right" vertical="center"/>
      <protection/>
    </xf>
    <xf numFmtId="176" fontId="2" fillId="0" borderId="38" xfId="64" applyNumberFormat="1" applyBorder="1" applyAlignment="1">
      <alignment horizontal="right" vertical="center"/>
      <protection/>
    </xf>
    <xf numFmtId="176" fontId="2" fillId="0" borderId="39" xfId="64" applyNumberFormat="1" applyBorder="1" applyAlignment="1">
      <alignment horizontal="right" vertical="center"/>
      <protection/>
    </xf>
    <xf numFmtId="49" fontId="8" fillId="0" borderId="30" xfId="48" applyNumberFormat="1" applyFont="1" applyBorder="1" applyAlignment="1">
      <alignment horizontal="left" vertical="top" wrapText="1"/>
    </xf>
    <xf numFmtId="6" fontId="4" fillId="0" borderId="32" xfId="59" applyFont="1" applyBorder="1" applyAlignment="1">
      <alignment vertical="center"/>
    </xf>
    <xf numFmtId="6" fontId="4" fillId="0" borderId="40" xfId="59" applyFont="1" applyBorder="1" applyAlignment="1">
      <alignment vertical="center"/>
    </xf>
    <xf numFmtId="6" fontId="4" fillId="0" borderId="41" xfId="59" applyFont="1" applyBorder="1" applyAlignment="1">
      <alignment vertical="center"/>
    </xf>
    <xf numFmtId="49" fontId="8" fillId="0" borderId="42" xfId="64" applyNumberFormat="1" applyFont="1" applyBorder="1" applyAlignment="1">
      <alignment vertical="center"/>
      <protection/>
    </xf>
    <xf numFmtId="0" fontId="4" fillId="0" borderId="43" xfId="64" applyFont="1" applyBorder="1" applyAlignment="1">
      <alignment horizontal="center" vertical="center" wrapText="1"/>
      <protection/>
    </xf>
    <xf numFmtId="49" fontId="8" fillId="0" borderId="44" xfId="64" applyNumberFormat="1" applyFont="1" applyBorder="1" applyAlignment="1">
      <alignment vertical="top" wrapText="1"/>
      <protection/>
    </xf>
    <xf numFmtId="6" fontId="4" fillId="0" borderId="45" xfId="59" applyFont="1" applyBorder="1" applyAlignment="1">
      <alignment vertical="center"/>
    </xf>
    <xf numFmtId="6" fontId="4" fillId="0" borderId="46" xfId="59" applyFont="1" applyBorder="1" applyAlignment="1">
      <alignment vertical="center"/>
    </xf>
    <xf numFmtId="0" fontId="2" fillId="0" borderId="35" xfId="64" applyBorder="1" applyAlignment="1">
      <alignment horizontal="center" vertical="center"/>
      <protection/>
    </xf>
    <xf numFmtId="0" fontId="2" fillId="0" borderId="47" xfId="64" applyBorder="1" applyAlignment="1">
      <alignment horizontal="center" vertical="center"/>
      <protection/>
    </xf>
    <xf numFmtId="0" fontId="2" fillId="0" borderId="0" xfId="64" applyBorder="1" applyAlignment="1">
      <alignment horizontal="center"/>
      <protection/>
    </xf>
    <xf numFmtId="0" fontId="6" fillId="0" borderId="12" xfId="64" applyFont="1" applyBorder="1" applyAlignment="1">
      <alignment vertical="top"/>
      <protection/>
    </xf>
    <xf numFmtId="0" fontId="2" fillId="0" borderId="0" xfId="64" applyBorder="1" applyAlignment="1">
      <alignment horizontal="center" vertical="top"/>
      <protection/>
    </xf>
    <xf numFmtId="0" fontId="4" fillId="0" borderId="0" xfId="64" applyFont="1" applyBorder="1" applyAlignment="1">
      <alignment horizontal="center" vertical="center" wrapText="1"/>
      <protection/>
    </xf>
    <xf numFmtId="0" fontId="8" fillId="0" borderId="48" xfId="64" applyFont="1" applyBorder="1" applyAlignment="1">
      <alignment horizontal="center" vertical="center"/>
      <protection/>
    </xf>
    <xf numFmtId="38" fontId="4" fillId="0" borderId="24" xfId="50" applyFont="1" applyBorder="1" applyAlignment="1">
      <alignment horizontal="center" vertical="center"/>
    </xf>
    <xf numFmtId="0" fontId="8" fillId="0" borderId="49" xfId="64" applyFont="1" applyBorder="1" applyAlignment="1">
      <alignment horizontal="center" vertical="center" wrapText="1"/>
      <protection/>
    </xf>
    <xf numFmtId="38" fontId="4" fillId="0" borderId="49" xfId="50" applyFont="1" applyBorder="1" applyAlignment="1">
      <alignment horizontal="center" vertical="center"/>
    </xf>
    <xf numFmtId="0" fontId="2" fillId="0" borderId="20" xfId="64" applyBorder="1" applyAlignment="1">
      <alignment horizontal="left" vertical="center"/>
      <protection/>
    </xf>
    <xf numFmtId="0" fontId="2" fillId="0" borderId="17" xfId="64" applyBorder="1" applyAlignment="1">
      <alignment horizontal="left" vertical="center"/>
      <protection/>
    </xf>
    <xf numFmtId="0" fontId="2" fillId="0" borderId="31" xfId="64" applyBorder="1" applyAlignment="1">
      <alignment horizontal="left" vertical="center"/>
      <protection/>
    </xf>
    <xf numFmtId="0" fontId="2" fillId="0" borderId="11" xfId="64" applyBorder="1" applyAlignment="1">
      <alignment vertical="top"/>
      <protection/>
    </xf>
    <xf numFmtId="0" fontId="12" fillId="0" borderId="0" xfId="64" applyFont="1" applyAlignment="1">
      <alignment horizontal="left" vertical="center"/>
      <protection/>
    </xf>
    <xf numFmtId="0" fontId="11" fillId="0" borderId="0" xfId="64" applyFont="1">
      <alignment/>
      <protection/>
    </xf>
    <xf numFmtId="0" fontId="11" fillId="0" borderId="0" xfId="64" applyFont="1" applyFill="1" applyBorder="1" applyAlignment="1">
      <alignment horizontal="left" vertical="center"/>
      <protection/>
    </xf>
    <xf numFmtId="38" fontId="2" fillId="28" borderId="48" xfId="50" applyFont="1" applyFill="1" applyBorder="1" applyAlignment="1">
      <alignment horizontal="center" vertical="center"/>
    </xf>
    <xf numFmtId="38" fontId="4" fillId="28" borderId="48" xfId="50" applyFont="1" applyFill="1" applyBorder="1" applyAlignment="1">
      <alignment horizontal="center" vertical="center"/>
    </xf>
    <xf numFmtId="38" fontId="4" fillId="28" borderId="49" xfId="50" applyFont="1" applyFill="1" applyBorder="1" applyAlignment="1">
      <alignment horizontal="center" vertical="center"/>
    </xf>
    <xf numFmtId="38" fontId="0" fillId="0" borderId="28" xfId="50" applyFont="1" applyBorder="1" applyAlignment="1">
      <alignment horizontal="center" vertical="center"/>
    </xf>
    <xf numFmtId="6" fontId="0" fillId="0" borderId="41" xfId="59" applyFont="1" applyBorder="1" applyAlignment="1">
      <alignment horizontal="right" vertical="center"/>
    </xf>
    <xf numFmtId="6" fontId="0" fillId="0" borderId="50" xfId="59" applyFont="1" applyBorder="1" applyAlignment="1">
      <alignment horizontal="right" vertical="center"/>
    </xf>
    <xf numFmtId="6" fontId="2" fillId="0" borderId="40" xfId="59" applyFont="1" applyBorder="1" applyAlignment="1">
      <alignment horizontal="right" vertical="center"/>
    </xf>
    <xf numFmtId="0" fontId="4" fillId="0" borderId="0" xfId="64" applyFont="1" applyBorder="1" applyAlignment="1">
      <alignment horizontal="center" vertical="center" shrinkToFit="1"/>
      <protection/>
    </xf>
    <xf numFmtId="0" fontId="2" fillId="0" borderId="0" xfId="64" applyFont="1" applyBorder="1" applyAlignment="1">
      <alignment/>
      <protection/>
    </xf>
    <xf numFmtId="0" fontId="8" fillId="0" borderId="24" xfId="64" applyNumberFormat="1" applyFont="1" applyBorder="1" applyAlignment="1" applyProtection="1" quotePrefix="1">
      <alignment horizontal="left" vertical="top" wrapText="1"/>
      <protection locked="0"/>
    </xf>
    <xf numFmtId="0" fontId="8" fillId="0" borderId="24" xfId="64" applyFont="1" applyBorder="1" applyAlignment="1" quotePrefix="1">
      <alignment horizontal="left" vertical="top" wrapText="1"/>
      <protection/>
    </xf>
    <xf numFmtId="6" fontId="2" fillId="0" borderId="37" xfId="59" applyFont="1" applyBorder="1" applyAlignment="1">
      <alignment horizontal="right" vertical="center"/>
    </xf>
    <xf numFmtId="6" fontId="2" fillId="0" borderId="31" xfId="64" applyNumberFormat="1" applyBorder="1" applyAlignment="1">
      <alignment horizontal="right" vertical="center"/>
      <protection/>
    </xf>
    <xf numFmtId="6" fontId="2" fillId="0" borderId="39" xfId="64" applyNumberFormat="1" applyBorder="1" applyAlignment="1">
      <alignment horizontal="right" vertical="center"/>
      <protection/>
    </xf>
    <xf numFmtId="0" fontId="2" fillId="0" borderId="51" xfId="64" applyBorder="1" applyAlignment="1">
      <alignment horizontal="center" vertical="center"/>
      <protection/>
    </xf>
    <xf numFmtId="0" fontId="2" fillId="0" borderId="52" xfId="64" applyBorder="1" applyAlignment="1">
      <alignment horizontal="center" vertical="center" wrapText="1"/>
      <protection/>
    </xf>
    <xf numFmtId="0" fontId="2" fillId="0" borderId="39" xfId="64" applyBorder="1" applyAlignment="1">
      <alignment horizontal="center" vertical="center"/>
      <protection/>
    </xf>
    <xf numFmtId="0" fontId="2" fillId="0" borderId="40" xfId="64" applyBorder="1" applyAlignment="1">
      <alignment horizontal="center" vertical="center"/>
      <protection/>
    </xf>
    <xf numFmtId="0" fontId="13" fillId="0" borderId="0" xfId="65" applyFont="1">
      <alignment vertical="center"/>
      <protection/>
    </xf>
    <xf numFmtId="0" fontId="14" fillId="0" borderId="0" xfId="65" applyFont="1">
      <alignment vertical="center"/>
      <protection/>
    </xf>
    <xf numFmtId="6" fontId="13" fillId="0" borderId="0" xfId="62" applyFont="1" applyBorder="1" applyAlignment="1">
      <alignment horizontal="right" vertical="center"/>
    </xf>
    <xf numFmtId="0" fontId="13" fillId="0" borderId="0" xfId="65" applyFont="1" applyAlignment="1">
      <alignment horizontal="left" vertical="center"/>
      <protection/>
    </xf>
    <xf numFmtId="38" fontId="13" fillId="0" borderId="27" xfId="51" applyFont="1" applyBorder="1" applyAlignment="1">
      <alignment vertical="center"/>
    </xf>
    <xf numFmtId="0" fontId="13" fillId="0" borderId="27" xfId="65" applyFont="1" applyBorder="1" applyAlignment="1">
      <alignment horizontal="center" vertical="center"/>
      <protection/>
    </xf>
    <xf numFmtId="6" fontId="13" fillId="0" borderId="53" xfId="62" applyFont="1" applyBorder="1" applyAlignment="1">
      <alignment vertical="center"/>
    </xf>
    <xf numFmtId="0" fontId="13" fillId="0" borderId="11" xfId="65" applyFont="1" applyBorder="1" quotePrefix="1">
      <alignment vertical="center"/>
      <protection/>
    </xf>
    <xf numFmtId="0" fontId="13" fillId="0" borderId="29" xfId="65" applyFont="1" applyBorder="1" quotePrefix="1">
      <alignment vertical="center"/>
      <protection/>
    </xf>
    <xf numFmtId="0" fontId="13" fillId="0" borderId="27" xfId="65" applyFont="1" applyBorder="1">
      <alignment vertical="center"/>
      <protection/>
    </xf>
    <xf numFmtId="0" fontId="13" fillId="0" borderId="24" xfId="65" applyFont="1" applyBorder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5" fillId="0" borderId="0" xfId="65" applyFont="1" applyAlignment="1">
      <alignment horizontal="left" vertical="center"/>
      <protection/>
    </xf>
    <xf numFmtId="0" fontId="13" fillId="28" borderId="27" xfId="65" applyFont="1" applyFill="1" applyBorder="1">
      <alignment vertical="center"/>
      <protection/>
    </xf>
    <xf numFmtId="0" fontId="4" fillId="0" borderId="3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8" fontId="4" fillId="0" borderId="0" xfId="48" applyFont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38" fontId="2" fillId="0" borderId="10" xfId="48" applyFont="1" applyBorder="1" applyAlignment="1">
      <alignment horizontal="left" vertical="center"/>
    </xf>
    <xf numFmtId="38" fontId="2" fillId="0" borderId="11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/>
    </xf>
    <xf numFmtId="38" fontId="2" fillId="0" borderId="0" xfId="48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38" fontId="2" fillId="0" borderId="59" xfId="48" applyFont="1" applyBorder="1" applyAlignment="1">
      <alignment horizontal="right" vertical="center"/>
    </xf>
    <xf numFmtId="38" fontId="2" fillId="0" borderId="37" xfId="48" applyFont="1" applyBorder="1" applyAlignment="1">
      <alignment horizontal="right" vertical="center"/>
    </xf>
    <xf numFmtId="6" fontId="2" fillId="0" borderId="17" xfId="59" applyFont="1" applyBorder="1" applyAlignment="1">
      <alignment horizontal="right" vertical="center"/>
    </xf>
    <xf numFmtId="6" fontId="2" fillId="0" borderId="45" xfId="59" applyFont="1" applyBorder="1" applyAlignment="1">
      <alignment horizontal="right" vertical="center"/>
    </xf>
    <xf numFmtId="0" fontId="2" fillId="0" borderId="60" xfId="0" applyFont="1" applyBorder="1" applyAlignment="1">
      <alignment horizontal="left" vertical="center"/>
    </xf>
    <xf numFmtId="38" fontId="2" fillId="0" borderId="27" xfId="48" applyFont="1" applyBorder="1" applyAlignment="1">
      <alignment horizontal="right" vertical="center"/>
    </xf>
    <xf numFmtId="38" fontId="2" fillId="28" borderId="29" xfId="48" applyFont="1" applyFill="1" applyBorder="1" applyAlignment="1">
      <alignment horizontal="center" vertical="center"/>
    </xf>
    <xf numFmtId="38" fontId="2" fillId="28" borderId="11" xfId="48" applyFont="1" applyFill="1" applyBorder="1" applyAlignment="1">
      <alignment horizontal="center" vertical="center"/>
    </xf>
    <xf numFmtId="38" fontId="2" fillId="28" borderId="53" xfId="48" applyFont="1" applyFill="1" applyBorder="1" applyAlignment="1">
      <alignment horizontal="center" vertical="center"/>
    </xf>
    <xf numFmtId="6" fontId="2" fillId="0" borderId="29" xfId="59" applyFont="1" applyBorder="1" applyAlignment="1">
      <alignment horizontal="right" vertical="center"/>
    </xf>
    <xf numFmtId="6" fontId="2" fillId="0" borderId="61" xfId="59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38" fontId="2" fillId="0" borderId="50" xfId="48" applyFont="1" applyBorder="1" applyAlignment="1">
      <alignment horizontal="right" vertical="center"/>
    </xf>
    <xf numFmtId="6" fontId="2" fillId="0" borderId="47" xfId="59" applyFont="1" applyBorder="1" applyAlignment="1">
      <alignment horizontal="right" vertical="center"/>
    </xf>
    <xf numFmtId="6" fontId="2" fillId="0" borderId="36" xfId="59" applyFont="1" applyBorder="1" applyAlignment="1">
      <alignment horizontal="right" vertical="center"/>
    </xf>
    <xf numFmtId="0" fontId="4" fillId="0" borderId="62" xfId="64" applyFont="1" applyBorder="1" applyAlignment="1">
      <alignment horizontal="center" vertical="center" wrapText="1"/>
      <protection/>
    </xf>
    <xf numFmtId="0" fontId="4" fillId="0" borderId="38" xfId="64" applyFont="1" applyBorder="1" applyAlignment="1">
      <alignment horizontal="center" vertical="center" wrapText="1"/>
      <protection/>
    </xf>
    <xf numFmtId="0" fontId="4" fillId="0" borderId="31" xfId="64" applyFont="1" applyBorder="1" applyAlignment="1">
      <alignment horizontal="center" vertical="center" shrinkToFit="1"/>
      <protection/>
    </xf>
    <xf numFmtId="0" fontId="4" fillId="0" borderId="40" xfId="64" applyFont="1" applyBorder="1" applyAlignment="1">
      <alignment horizontal="center" vertical="center" shrinkToFit="1"/>
      <protection/>
    </xf>
    <xf numFmtId="0" fontId="2" fillId="0" borderId="0" xfId="64" applyFont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38" fontId="4" fillId="0" borderId="0" xfId="50" applyFont="1" applyAlignment="1">
      <alignment horizontal="center"/>
    </xf>
    <xf numFmtId="0" fontId="2" fillId="0" borderId="10" xfId="64" applyFont="1" applyBorder="1" applyAlignment="1">
      <alignment horizontal="right"/>
      <protection/>
    </xf>
    <xf numFmtId="0" fontId="4" fillId="0" borderId="21" xfId="64" applyFont="1" applyBorder="1" applyAlignment="1">
      <alignment horizontal="center" vertical="center"/>
      <protection/>
    </xf>
    <xf numFmtId="0" fontId="2" fillId="0" borderId="27" xfId="64" applyBorder="1" applyAlignment="1">
      <alignment horizontal="center" vertical="center"/>
      <protection/>
    </xf>
    <xf numFmtId="0" fontId="2" fillId="0" borderId="63" xfId="64" applyBorder="1" applyAlignment="1">
      <alignment horizontal="center" vertical="center"/>
      <protection/>
    </xf>
    <xf numFmtId="0" fontId="2" fillId="0" borderId="28" xfId="64" applyBorder="1" applyAlignment="1">
      <alignment horizontal="center" vertical="center"/>
      <protection/>
    </xf>
    <xf numFmtId="0" fontId="4" fillId="0" borderId="0" xfId="64" applyFont="1" applyAlignment="1">
      <alignment horizontal="right"/>
      <protection/>
    </xf>
    <xf numFmtId="0" fontId="2" fillId="0" borderId="11" xfId="64" applyBorder="1" applyAlignment="1">
      <alignment horizont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51" xfId="64" applyFont="1" applyBorder="1" applyAlignment="1">
      <alignment horizontal="center" vertical="center"/>
      <protection/>
    </xf>
    <xf numFmtId="0" fontId="4" fillId="0" borderId="27" xfId="64" applyFont="1" applyBorder="1" applyAlignment="1">
      <alignment horizontal="center" vertical="center"/>
      <protection/>
    </xf>
    <xf numFmtId="0" fontId="4" fillId="0" borderId="33" xfId="64" applyFont="1" applyBorder="1" applyAlignment="1">
      <alignment horizontal="center" vertical="center" wrapText="1"/>
      <protection/>
    </xf>
    <xf numFmtId="0" fontId="4" fillId="0" borderId="37" xfId="64" applyFont="1" applyBorder="1" applyAlignment="1">
      <alignment horizontal="center" vertical="center" wrapText="1"/>
      <protection/>
    </xf>
    <xf numFmtId="0" fontId="4" fillId="0" borderId="64" xfId="64" applyFont="1" applyBorder="1" applyAlignment="1">
      <alignment horizontal="center" vertical="center" shrinkToFit="1"/>
      <protection/>
    </xf>
    <xf numFmtId="0" fontId="2" fillId="0" borderId="12" xfId="64" applyBorder="1" applyAlignment="1">
      <alignment vertical="top"/>
      <protection/>
    </xf>
    <xf numFmtId="0" fontId="2" fillId="0" borderId="10" xfId="64" applyBorder="1" applyAlignment="1">
      <alignment vertical="top"/>
      <protection/>
    </xf>
    <xf numFmtId="0" fontId="2" fillId="0" borderId="10" xfId="64" applyBorder="1" applyAlignment="1">
      <alignment/>
      <protection/>
    </xf>
    <xf numFmtId="0" fontId="4" fillId="0" borderId="65" xfId="64" applyFont="1" applyBorder="1" applyAlignment="1">
      <alignment horizontal="center" vertical="center"/>
      <protection/>
    </xf>
    <xf numFmtId="0" fontId="4" fillId="0" borderId="66" xfId="64" applyFont="1" applyBorder="1" applyAlignment="1">
      <alignment horizontal="center" vertical="center"/>
      <protection/>
    </xf>
    <xf numFmtId="0" fontId="4" fillId="0" borderId="67" xfId="64" applyFont="1" applyBorder="1" applyAlignment="1">
      <alignment horizontal="center" vertical="center"/>
      <protection/>
    </xf>
    <xf numFmtId="0" fontId="4" fillId="0" borderId="68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41" xfId="64" applyFont="1" applyBorder="1" applyAlignment="1">
      <alignment horizontal="center" vertical="center"/>
      <protection/>
    </xf>
    <xf numFmtId="0" fontId="4" fillId="0" borderId="55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43" xfId="64" applyFont="1" applyBorder="1" applyAlignment="1">
      <alignment horizontal="center" vertical="center" wrapText="1"/>
      <protection/>
    </xf>
    <xf numFmtId="0" fontId="4" fillId="0" borderId="67" xfId="64" applyFont="1" applyBorder="1" applyAlignment="1">
      <alignment horizontal="center" vertical="center" wrapText="1"/>
      <protection/>
    </xf>
    <xf numFmtId="0" fontId="4" fillId="0" borderId="20" xfId="64" applyFont="1" applyBorder="1" applyAlignment="1">
      <alignment horizontal="center" vertical="center" wrapText="1"/>
      <protection/>
    </xf>
    <xf numFmtId="0" fontId="4" fillId="0" borderId="41" xfId="64" applyFont="1" applyBorder="1" applyAlignment="1">
      <alignment horizontal="center" vertical="center" wrapText="1"/>
      <protection/>
    </xf>
    <xf numFmtId="0" fontId="4" fillId="0" borderId="34" xfId="64" applyFont="1" applyBorder="1" applyAlignment="1">
      <alignment horizontal="center" vertical="center" wrapText="1"/>
      <protection/>
    </xf>
    <xf numFmtId="0" fontId="4" fillId="0" borderId="46" xfId="64" applyFont="1" applyBorder="1" applyAlignment="1">
      <alignment horizontal="center" vertical="center" wrapText="1"/>
      <protection/>
    </xf>
    <xf numFmtId="0" fontId="4" fillId="0" borderId="69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7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2" fillId="0" borderId="27" xfId="64" applyBorder="1" applyAlignment="1">
      <alignment horizontal="center" vertical="center" wrapText="1"/>
      <protection/>
    </xf>
    <xf numFmtId="0" fontId="4" fillId="28" borderId="24" xfId="64" applyFont="1" applyFill="1" applyBorder="1" applyAlignment="1">
      <alignment horizontal="center" vertical="center"/>
      <protection/>
    </xf>
    <xf numFmtId="0" fontId="4" fillId="28" borderId="59" xfId="64" applyFont="1" applyFill="1" applyBorder="1" applyAlignment="1">
      <alignment horizontal="center" vertical="center"/>
      <protection/>
    </xf>
    <xf numFmtId="0" fontId="4" fillId="0" borderId="24" xfId="64" applyFont="1" applyBorder="1" applyAlignment="1">
      <alignment horizontal="center" vertical="center"/>
      <protection/>
    </xf>
    <xf numFmtId="0" fontId="4" fillId="0" borderId="59" xfId="64" applyFont="1" applyBorder="1" applyAlignment="1">
      <alignment horizontal="center" vertical="center"/>
      <protection/>
    </xf>
    <xf numFmtId="0" fontId="2" fillId="28" borderId="24" xfId="64" applyFill="1" applyBorder="1" applyAlignment="1">
      <alignment horizontal="center" vertical="center"/>
      <protection/>
    </xf>
    <xf numFmtId="0" fontId="2" fillId="28" borderId="37" xfId="64" applyFill="1" applyBorder="1" applyAlignment="1">
      <alignment horizontal="center" vertical="center"/>
      <protection/>
    </xf>
    <xf numFmtId="0" fontId="2" fillId="0" borderId="71" xfId="64" applyBorder="1" applyAlignment="1">
      <alignment horizontal="center" vertical="center"/>
      <protection/>
    </xf>
    <xf numFmtId="0" fontId="2" fillId="0" borderId="72" xfId="64" applyBorder="1" applyAlignment="1">
      <alignment horizontal="center" vertical="center"/>
      <protection/>
    </xf>
    <xf numFmtId="0" fontId="2" fillId="0" borderId="73" xfId="64" applyBorder="1" applyAlignment="1">
      <alignment horizontal="center" vertical="center"/>
      <protection/>
    </xf>
    <xf numFmtId="0" fontId="4" fillId="0" borderId="24" xfId="64" applyFont="1" applyBorder="1" applyAlignment="1">
      <alignment horizontal="center" vertical="center" wrapText="1"/>
      <protection/>
    </xf>
    <xf numFmtId="0" fontId="4" fillId="0" borderId="59" xfId="64" applyFont="1" applyBorder="1" applyAlignment="1">
      <alignment horizontal="center" vertical="center" wrapText="1"/>
      <protection/>
    </xf>
    <xf numFmtId="0" fontId="4" fillId="28" borderId="74" xfId="64" applyFont="1" applyFill="1" applyBorder="1" applyAlignment="1">
      <alignment horizontal="center" vertical="center"/>
      <protection/>
    </xf>
    <xf numFmtId="0" fontId="4" fillId="28" borderId="25" xfId="64" applyFont="1" applyFill="1" applyBorder="1" applyAlignment="1">
      <alignment horizontal="center" vertical="center"/>
      <protection/>
    </xf>
    <xf numFmtId="0" fontId="4" fillId="28" borderId="67" xfId="64" applyFont="1" applyFill="1" applyBorder="1" applyAlignment="1">
      <alignment horizontal="center" vertical="center"/>
      <protection/>
    </xf>
    <xf numFmtId="0" fontId="4" fillId="28" borderId="50" xfId="64" applyFont="1" applyFill="1" applyBorder="1" applyAlignment="1">
      <alignment horizontal="center" vertical="center"/>
      <protection/>
    </xf>
    <xf numFmtId="0" fontId="4" fillId="0" borderId="33" xfId="64" applyFont="1" applyBorder="1" applyAlignment="1">
      <alignment horizontal="center" vertical="center"/>
      <protection/>
    </xf>
    <xf numFmtId="0" fontId="4" fillId="0" borderId="35" xfId="64" applyFont="1" applyBorder="1" applyAlignment="1">
      <alignment horizontal="center" vertical="center"/>
      <protection/>
    </xf>
    <xf numFmtId="0" fontId="2" fillId="0" borderId="0" xfId="64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53" xfId="64" applyFont="1" applyBorder="1" applyAlignment="1">
      <alignment horizontal="center" vertical="center"/>
      <protection/>
    </xf>
    <xf numFmtId="0" fontId="4" fillId="0" borderId="55" xfId="64" applyFont="1" applyBorder="1" applyAlignment="1">
      <alignment horizontal="center" vertical="center"/>
      <protection/>
    </xf>
    <xf numFmtId="0" fontId="2" fillId="0" borderId="54" xfId="64" applyBorder="1" applyAlignment="1">
      <alignment/>
      <protection/>
    </xf>
    <xf numFmtId="0" fontId="2" fillId="28" borderId="75" xfId="64" applyFill="1" applyBorder="1" applyAlignment="1">
      <alignment horizontal="center" vertical="center" wrapText="1"/>
      <protection/>
    </xf>
    <xf numFmtId="0" fontId="2" fillId="28" borderId="38" xfId="64" applyFill="1" applyBorder="1" applyAlignment="1">
      <alignment/>
      <protection/>
    </xf>
    <xf numFmtId="0" fontId="2" fillId="0" borderId="12" xfId="64" applyBorder="1" applyAlignment="1">
      <alignment horizontal="center" vertical="center"/>
      <protection/>
    </xf>
    <xf numFmtId="0" fontId="2" fillId="0" borderId="30" xfId="64" applyBorder="1" applyAlignment="1">
      <alignment horizontal="center" vertical="center"/>
      <protection/>
    </xf>
    <xf numFmtId="0" fontId="2" fillId="0" borderId="68" xfId="64" applyBorder="1" applyAlignment="1">
      <alignment horizontal="center" vertical="center"/>
      <protection/>
    </xf>
    <xf numFmtId="0" fontId="2" fillId="0" borderId="10" xfId="64" applyBorder="1" applyAlignment="1">
      <alignment horizontal="center" vertical="center"/>
      <protection/>
    </xf>
    <xf numFmtId="0" fontId="2" fillId="0" borderId="41" xfId="64" applyBorder="1" applyAlignment="1">
      <alignment horizontal="center" vertical="center"/>
      <protection/>
    </xf>
    <xf numFmtId="0" fontId="4" fillId="0" borderId="64" xfId="0" applyFont="1" applyBorder="1" applyAlignment="1">
      <alignment horizontal="center" vertical="center" shrinkToFit="1"/>
    </xf>
    <xf numFmtId="0" fontId="4" fillId="28" borderId="42" xfId="64" applyFont="1" applyFill="1" applyBorder="1" applyAlignment="1">
      <alignment horizontal="center" vertical="center"/>
      <protection/>
    </xf>
    <xf numFmtId="0" fontId="2" fillId="28" borderId="30" xfId="64" applyFill="1" applyBorder="1" applyAlignment="1">
      <alignment/>
      <protection/>
    </xf>
    <xf numFmtId="0" fontId="2" fillId="28" borderId="20" xfId="64" applyFill="1" applyBorder="1" applyAlignment="1">
      <alignment/>
      <protection/>
    </xf>
    <xf numFmtId="0" fontId="2" fillId="28" borderId="41" xfId="64" applyFill="1" applyBorder="1" applyAlignment="1">
      <alignment/>
      <protection/>
    </xf>
    <xf numFmtId="0" fontId="2" fillId="28" borderId="37" xfId="64" applyFill="1" applyBorder="1" applyAlignment="1">
      <alignment/>
      <protection/>
    </xf>
    <xf numFmtId="0" fontId="2" fillId="0" borderId="0" xfId="64" applyAlignment="1">
      <alignment/>
      <protection/>
    </xf>
    <xf numFmtId="0" fontId="11" fillId="0" borderId="13" xfId="64" applyFont="1" applyBorder="1" applyAlignment="1">
      <alignment horizontal="center" vertical="center"/>
      <protection/>
    </xf>
    <xf numFmtId="0" fontId="11" fillId="0" borderId="55" xfId="64" applyFont="1" applyBorder="1" applyAlignment="1">
      <alignment horizontal="center" vertical="center"/>
      <protection/>
    </xf>
    <xf numFmtId="0" fontId="2" fillId="0" borderId="76" xfId="64" applyBorder="1" applyAlignment="1">
      <alignment horizontal="center" vertical="center"/>
      <protection/>
    </xf>
    <xf numFmtId="0" fontId="2" fillId="0" borderId="77" xfId="64" applyBorder="1" applyAlignment="1">
      <alignment/>
      <protection/>
    </xf>
    <xf numFmtId="6" fontId="2" fillId="0" borderId="64" xfId="59" applyFont="1" applyBorder="1" applyAlignment="1">
      <alignment horizontal="right" vertical="center"/>
    </xf>
    <xf numFmtId="6" fontId="2" fillId="0" borderId="40" xfId="59" applyFont="1" applyBorder="1" applyAlignment="1">
      <alignment horizontal="right" vertical="center"/>
    </xf>
    <xf numFmtId="6" fontId="0" fillId="0" borderId="10" xfId="59" applyFont="1" applyBorder="1" applyAlignment="1">
      <alignment horizontal="right" vertical="center"/>
    </xf>
    <xf numFmtId="6" fontId="0" fillId="0" borderId="46" xfId="59" applyFont="1" applyBorder="1" applyAlignment="1">
      <alignment horizontal="right" vertical="center"/>
    </xf>
    <xf numFmtId="6" fontId="0" fillId="0" borderId="26" xfId="59" applyFont="1" applyBorder="1" applyAlignment="1">
      <alignment horizontal="right" vertical="center"/>
    </xf>
    <xf numFmtId="6" fontId="0" fillId="0" borderId="36" xfId="59" applyFont="1" applyBorder="1" applyAlignment="1">
      <alignment horizontal="right" vertical="center"/>
    </xf>
    <xf numFmtId="49" fontId="8" fillId="0" borderId="42" xfId="64" applyNumberFormat="1" applyFont="1" applyBorder="1" applyAlignment="1">
      <alignment horizontal="left" vertical="top"/>
      <protection/>
    </xf>
    <xf numFmtId="49" fontId="8" fillId="0" borderId="30" xfId="64" applyNumberFormat="1" applyFont="1" applyBorder="1" applyAlignment="1">
      <alignment horizontal="left" vertical="top"/>
      <protection/>
    </xf>
    <xf numFmtId="49" fontId="8" fillId="0" borderId="12" xfId="64" applyNumberFormat="1" applyFont="1" applyBorder="1" applyAlignment="1">
      <alignment horizontal="left" vertical="top"/>
      <protection/>
    </xf>
    <xf numFmtId="49" fontId="8" fillId="0" borderId="44" xfId="64" applyNumberFormat="1" applyFont="1" applyBorder="1" applyAlignment="1">
      <alignment horizontal="left" vertical="top"/>
      <protection/>
    </xf>
    <xf numFmtId="0" fontId="4" fillId="0" borderId="30" xfId="64" applyFont="1" applyBorder="1" applyAlignment="1">
      <alignment horizontal="center" vertical="center"/>
      <protection/>
    </xf>
    <xf numFmtId="38" fontId="4" fillId="28" borderId="24" xfId="50" applyFont="1" applyFill="1" applyBorder="1" applyAlignment="1">
      <alignment horizontal="center" vertical="center"/>
    </xf>
    <xf numFmtId="38" fontId="4" fillId="28" borderId="37" xfId="50" applyFont="1" applyFill="1" applyBorder="1" applyAlignment="1">
      <alignment horizontal="center" vertical="center"/>
    </xf>
    <xf numFmtId="38" fontId="4" fillId="0" borderId="24" xfId="50" applyFont="1" applyBorder="1" applyAlignment="1">
      <alignment horizontal="center" vertical="center"/>
    </xf>
    <xf numFmtId="38" fontId="4" fillId="0" borderId="37" xfId="50" applyFont="1" applyBorder="1" applyAlignment="1">
      <alignment horizontal="center" vertical="center"/>
    </xf>
    <xf numFmtId="0" fontId="4" fillId="0" borderId="78" xfId="64" applyFont="1" applyBorder="1" applyAlignment="1">
      <alignment horizontal="center" vertical="distributed" textRotation="255"/>
      <protection/>
    </xf>
    <xf numFmtId="0" fontId="4" fillId="0" borderId="79" xfId="64" applyFont="1" applyBorder="1" applyAlignment="1">
      <alignment horizontal="center" vertical="distributed" textRotation="255"/>
      <protection/>
    </xf>
    <xf numFmtId="0" fontId="2" fillId="0" borderId="0" xfId="64" applyAlignment="1">
      <alignment horizontal="center"/>
      <protection/>
    </xf>
    <xf numFmtId="0" fontId="2" fillId="0" borderId="10" xfId="64" applyBorder="1" applyAlignment="1">
      <alignment horizontal="center"/>
      <protection/>
    </xf>
    <xf numFmtId="0" fontId="2" fillId="0" borderId="0" xfId="64" applyBorder="1" applyAlignment="1">
      <alignment horizontal="center"/>
      <protection/>
    </xf>
    <xf numFmtId="0" fontId="4" fillId="0" borderId="66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0" fontId="6" fillId="0" borderId="12" xfId="64" applyFont="1" applyBorder="1" applyAlignment="1">
      <alignment horizontal="left" vertical="top"/>
      <protection/>
    </xf>
    <xf numFmtId="0" fontId="8" fillId="0" borderId="10" xfId="64" applyFont="1" applyBorder="1" applyAlignment="1">
      <alignment horizontal="left" wrapText="1"/>
      <protection/>
    </xf>
    <xf numFmtId="0" fontId="8" fillId="0" borderId="10" xfId="64" applyFont="1" applyBorder="1" applyAlignment="1">
      <alignment horizontal="left"/>
      <protection/>
    </xf>
    <xf numFmtId="0" fontId="13" fillId="0" borderId="0" xfId="65" applyFont="1" applyAlignment="1">
      <alignment horizontal="left" vertical="center"/>
      <protection/>
    </xf>
    <xf numFmtId="6" fontId="13" fillId="0" borderId="26" xfId="62" applyFont="1" applyBorder="1" applyAlignment="1">
      <alignment horizontal="right" vertical="center"/>
    </xf>
    <xf numFmtId="6" fontId="13" fillId="0" borderId="29" xfId="65" applyNumberFormat="1" applyFont="1" applyBorder="1" applyAlignment="1">
      <alignment horizontal="right" vertical="center"/>
      <protection/>
    </xf>
    <xf numFmtId="0" fontId="13" fillId="0" borderId="53" xfId="65" applyFont="1" applyBorder="1" applyAlignment="1">
      <alignment horizontal="right" vertical="center"/>
      <protection/>
    </xf>
    <xf numFmtId="0" fontId="13" fillId="0" borderId="0" xfId="65" applyFont="1" applyAlignment="1">
      <alignment horizontal="center" vertical="center"/>
      <protection/>
    </xf>
    <xf numFmtId="0" fontId="16" fillId="0" borderId="0" xfId="65" applyFont="1" applyAlignment="1">
      <alignment horizontal="center" vertical="center"/>
      <protection/>
    </xf>
    <xf numFmtId="0" fontId="14" fillId="0" borderId="0" xfId="65" applyFont="1" applyAlignment="1">
      <alignment horizontal="center" vertical="center"/>
      <protection/>
    </xf>
    <xf numFmtId="0" fontId="13" fillId="0" borderId="42" xfId="65" applyFont="1" applyBorder="1" applyAlignment="1">
      <alignment horizontal="center" vertical="center"/>
      <protection/>
    </xf>
    <xf numFmtId="0" fontId="13" fillId="0" borderId="30" xfId="65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貨 3" xfId="62"/>
    <cellStyle name="入力" xfId="63"/>
    <cellStyle name="標準 2" xfId="64"/>
    <cellStyle name="標準 3" xfId="65"/>
    <cellStyle name="標準 3 2" xfId="66"/>
    <cellStyle name="標準 4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32</xdr:row>
      <xdr:rowOff>76200</xdr:rowOff>
    </xdr:from>
    <xdr:to>
      <xdr:col>6</xdr:col>
      <xdr:colOff>200025</xdr:colOff>
      <xdr:row>32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9258300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8</xdr:col>
      <xdr:colOff>47625</xdr:colOff>
      <xdr:row>32</xdr:row>
      <xdr:rowOff>28575</xdr:rowOff>
    </xdr:from>
    <xdr:to>
      <xdr:col>8</xdr:col>
      <xdr:colOff>228600</xdr:colOff>
      <xdr:row>32</xdr:row>
      <xdr:rowOff>180975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7381875" y="9210675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32</xdr:row>
      <xdr:rowOff>47625</xdr:rowOff>
    </xdr:from>
    <xdr:to>
      <xdr:col>8</xdr:col>
      <xdr:colOff>200025</xdr:colOff>
      <xdr:row>32</xdr:row>
      <xdr:rowOff>190500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372350" y="9229725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1228725</xdr:colOff>
      <xdr:row>21</xdr:row>
      <xdr:rowOff>28575</xdr:rowOff>
    </xdr:from>
    <xdr:to>
      <xdr:col>6</xdr:col>
      <xdr:colOff>1390650</xdr:colOff>
      <xdr:row>21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753225" y="631507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1247775</xdr:colOff>
      <xdr:row>21</xdr:row>
      <xdr:rowOff>19050</xdr:rowOff>
    </xdr:from>
    <xdr:to>
      <xdr:col>7</xdr:col>
      <xdr:colOff>1428750</xdr:colOff>
      <xdr:row>21</xdr:row>
      <xdr:rowOff>171450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248650" y="63055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28575</xdr:rowOff>
    </xdr:from>
    <xdr:to>
      <xdr:col>7</xdr:col>
      <xdr:colOff>200025</xdr:colOff>
      <xdr:row>24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400425" y="70199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8</xdr:col>
      <xdr:colOff>38100</xdr:colOff>
      <xdr:row>24</xdr:row>
      <xdr:rowOff>28575</xdr:rowOff>
    </xdr:from>
    <xdr:to>
      <xdr:col>8</xdr:col>
      <xdr:colOff>219075</xdr:colOff>
      <xdr:row>24</xdr:row>
      <xdr:rowOff>180975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867275" y="7019925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26</xdr:row>
      <xdr:rowOff>28575</xdr:rowOff>
    </xdr:from>
    <xdr:to>
      <xdr:col>5</xdr:col>
      <xdr:colOff>200025</xdr:colOff>
      <xdr:row>26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95875" y="752475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38100</xdr:colOff>
      <xdr:row>26</xdr:row>
      <xdr:rowOff>28575</xdr:rowOff>
    </xdr:from>
    <xdr:to>
      <xdr:col>7</xdr:col>
      <xdr:colOff>219075</xdr:colOff>
      <xdr:row>26</xdr:row>
      <xdr:rowOff>180975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581775" y="75247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4">
      <selection activeCell="C33" sqref="C33"/>
    </sheetView>
  </sheetViews>
  <sheetFormatPr defaultColWidth="8.796875" defaultRowHeight="24.75" customHeight="1"/>
  <cols>
    <col min="1" max="1" width="12.09765625" style="1" bestFit="1" customWidth="1"/>
    <col min="2" max="2" width="8.8984375" style="1" customWidth="1"/>
    <col min="3" max="3" width="12.59765625" style="2" customWidth="1"/>
    <col min="4" max="4" width="13.59765625" style="2" customWidth="1"/>
    <col min="5" max="5" width="20" style="2" customWidth="1"/>
    <col min="6" max="6" width="14.8984375" style="1" customWidth="1"/>
    <col min="7" max="7" width="5.59765625" style="1" customWidth="1"/>
    <col min="8" max="16384" width="9" style="1" customWidth="1"/>
  </cols>
  <sheetData>
    <row r="1" ht="14.25" thickBot="1">
      <c r="E1" s="1"/>
    </row>
    <row r="2" spans="1:7" ht="24.75" customHeight="1" thickBot="1">
      <c r="A2" s="141" t="s">
        <v>0</v>
      </c>
      <c r="B2" s="142"/>
      <c r="E2" s="143" t="s">
        <v>93</v>
      </c>
      <c r="F2" s="143"/>
      <c r="G2" s="143"/>
    </row>
    <row r="3" ht="13.5"/>
    <row r="4" spans="1:7" ht="18.75">
      <c r="A4" s="144" t="s">
        <v>154</v>
      </c>
      <c r="B4" s="144"/>
      <c r="C4" s="144"/>
      <c r="D4" s="144"/>
      <c r="E4" s="144"/>
      <c r="F4" s="144"/>
      <c r="G4" s="144"/>
    </row>
    <row r="5" ht="13.5"/>
    <row r="6" spans="1:6" ht="14.25">
      <c r="A6" s="147" t="s">
        <v>1</v>
      </c>
      <c r="B6" s="147"/>
      <c r="C6" s="147"/>
      <c r="D6" s="147"/>
      <c r="E6" s="145" t="s">
        <v>64</v>
      </c>
      <c r="F6" s="145"/>
    </row>
    <row r="7" spans="1:5" ht="14.25">
      <c r="A7" s="3"/>
      <c r="B7" s="3"/>
      <c r="C7" s="3"/>
      <c r="D7" s="3"/>
      <c r="E7" s="1"/>
    </row>
    <row r="8" spans="1:4" ht="13.5">
      <c r="A8" s="146" t="s">
        <v>3</v>
      </c>
      <c r="B8" s="146"/>
      <c r="C8" s="146"/>
      <c r="D8" s="146"/>
    </row>
    <row r="10" spans="3:7" s="4" customFormat="1" ht="19.5" customHeight="1">
      <c r="C10" s="5"/>
      <c r="D10" s="6" t="s">
        <v>4</v>
      </c>
      <c r="E10" s="148"/>
      <c r="F10" s="148"/>
      <c r="G10" s="7" t="s">
        <v>5</v>
      </c>
    </row>
    <row r="11" spans="3:7" s="4" customFormat="1" ht="19.5" customHeight="1">
      <c r="C11" s="5"/>
      <c r="D11" s="6" t="s">
        <v>6</v>
      </c>
      <c r="E11" s="149"/>
      <c r="F11" s="149"/>
      <c r="G11" s="8" t="s">
        <v>5</v>
      </c>
    </row>
    <row r="12" spans="3:7" s="4" customFormat="1" ht="19.5" customHeight="1">
      <c r="C12" s="5"/>
      <c r="D12" s="6" t="s">
        <v>7</v>
      </c>
      <c r="E12" s="149"/>
      <c r="F12" s="149"/>
      <c r="G12" s="8"/>
    </row>
    <row r="13" spans="3:7" s="4" customFormat="1" ht="19.5" customHeight="1">
      <c r="C13" s="5"/>
      <c r="D13" s="6" t="s">
        <v>8</v>
      </c>
      <c r="E13" s="150" t="s">
        <v>9</v>
      </c>
      <c r="F13" s="150"/>
      <c r="G13" s="9"/>
    </row>
    <row r="14" spans="3:6" s="4" customFormat="1" ht="19.5" customHeight="1">
      <c r="C14" s="5"/>
      <c r="D14" s="6"/>
      <c r="E14" s="151" t="s">
        <v>10</v>
      </c>
      <c r="F14" s="151"/>
    </row>
    <row r="15" spans="3:7" s="4" customFormat="1" ht="19.5" customHeight="1">
      <c r="C15" s="5"/>
      <c r="D15" s="6" t="s">
        <v>11</v>
      </c>
      <c r="E15" s="149"/>
      <c r="F15" s="149"/>
      <c r="G15" s="8"/>
    </row>
    <row r="16" spans="3:7" s="4" customFormat="1" ht="19.5" customHeight="1">
      <c r="C16" s="5"/>
      <c r="D16" s="6" t="s">
        <v>12</v>
      </c>
      <c r="E16" s="149"/>
      <c r="F16" s="149"/>
      <c r="G16" s="8"/>
    </row>
    <row r="17" ht="24.75" customHeight="1">
      <c r="K17" s="10"/>
    </row>
    <row r="18" ht="24.75" customHeight="1" thickBot="1">
      <c r="A18" s="4" t="s">
        <v>13</v>
      </c>
    </row>
    <row r="19" spans="1:7" ht="52.5" customHeight="1">
      <c r="A19" s="11" t="s">
        <v>14</v>
      </c>
      <c r="B19" s="152" t="s">
        <v>15</v>
      </c>
      <c r="C19" s="152"/>
      <c r="D19" s="153"/>
      <c r="E19" s="12" t="s">
        <v>121</v>
      </c>
      <c r="F19" s="154" t="s">
        <v>122</v>
      </c>
      <c r="G19" s="155"/>
    </row>
    <row r="20" spans="1:7" ht="24.75" customHeight="1">
      <c r="A20" s="156" t="s">
        <v>16</v>
      </c>
      <c r="B20" s="13" t="s">
        <v>17</v>
      </c>
      <c r="C20" s="14"/>
      <c r="D20" s="158">
        <f>C20+C21</f>
        <v>0</v>
      </c>
      <c r="E20" s="15">
        <f>C20*910</f>
        <v>0</v>
      </c>
      <c r="F20" s="160">
        <f>C20*90</f>
        <v>0</v>
      </c>
      <c r="G20" s="161"/>
    </row>
    <row r="21" spans="1:7" ht="24.75" customHeight="1">
      <c r="A21" s="157"/>
      <c r="B21" s="16" t="s">
        <v>18</v>
      </c>
      <c r="C21" s="17"/>
      <c r="D21" s="159"/>
      <c r="E21" s="18">
        <f>C21*910</f>
        <v>0</v>
      </c>
      <c r="F21" s="160">
        <f>C21*90</f>
        <v>0</v>
      </c>
      <c r="G21" s="161"/>
    </row>
    <row r="22" spans="1:7" ht="24.75" customHeight="1">
      <c r="A22" s="19" t="s">
        <v>19</v>
      </c>
      <c r="B22" s="164"/>
      <c r="C22" s="165"/>
      <c r="D22" s="166"/>
      <c r="E22" s="18">
        <f>B22*910</f>
        <v>0</v>
      </c>
      <c r="F22" s="167">
        <f>B22*90</f>
        <v>0</v>
      </c>
      <c r="G22" s="168"/>
    </row>
    <row r="23" spans="1:7" ht="24.75" customHeight="1">
      <c r="A23" s="162" t="s">
        <v>20</v>
      </c>
      <c r="B23" s="20" t="s">
        <v>17</v>
      </c>
      <c r="C23" s="21"/>
      <c r="D23" s="163">
        <f>C23+C24</f>
        <v>0</v>
      </c>
      <c r="E23" s="22">
        <f>C23*910</f>
        <v>0</v>
      </c>
      <c r="F23" s="160">
        <f>C23*90</f>
        <v>0</v>
      </c>
      <c r="G23" s="161"/>
    </row>
    <row r="24" spans="1:7" ht="24.75" customHeight="1">
      <c r="A24" s="157"/>
      <c r="B24" s="16" t="s">
        <v>18</v>
      </c>
      <c r="C24" s="17"/>
      <c r="D24" s="163"/>
      <c r="E24" s="18">
        <f>C24*910</f>
        <v>0</v>
      </c>
      <c r="F24" s="160">
        <f>C24*90</f>
        <v>0</v>
      </c>
      <c r="G24" s="161"/>
    </row>
    <row r="25" spans="1:7" ht="24.75" customHeight="1">
      <c r="A25" s="19" t="s">
        <v>21</v>
      </c>
      <c r="B25" s="164"/>
      <c r="C25" s="165"/>
      <c r="D25" s="166"/>
      <c r="E25" s="18">
        <f>B25*910</f>
        <v>0</v>
      </c>
      <c r="F25" s="167">
        <f>B25*90</f>
        <v>0</v>
      </c>
      <c r="G25" s="168"/>
    </row>
    <row r="26" spans="1:7" ht="24.75" customHeight="1">
      <c r="A26" s="162" t="s">
        <v>22</v>
      </c>
      <c r="B26" s="20" t="s">
        <v>17</v>
      </c>
      <c r="C26" s="21"/>
      <c r="D26" s="163">
        <f>C26+C27</f>
        <v>0</v>
      </c>
      <c r="E26" s="22">
        <f>C26*910</f>
        <v>0</v>
      </c>
      <c r="F26" s="160">
        <f>C26*90</f>
        <v>0</v>
      </c>
      <c r="G26" s="161"/>
    </row>
    <row r="27" spans="1:7" ht="24.75" customHeight="1">
      <c r="A27" s="157"/>
      <c r="B27" s="16" t="s">
        <v>18</v>
      </c>
      <c r="C27" s="17"/>
      <c r="D27" s="163"/>
      <c r="E27" s="18">
        <f>C27*910</f>
        <v>0</v>
      </c>
      <c r="F27" s="160">
        <f>C27*90</f>
        <v>0</v>
      </c>
      <c r="G27" s="161"/>
    </row>
    <row r="28" spans="1:7" ht="24.75" customHeight="1">
      <c r="A28" s="19" t="s">
        <v>23</v>
      </c>
      <c r="B28" s="164"/>
      <c r="C28" s="165"/>
      <c r="D28" s="166"/>
      <c r="E28" s="18">
        <f>B28*910</f>
        <v>0</v>
      </c>
      <c r="F28" s="167">
        <f>B28*90</f>
        <v>0</v>
      </c>
      <c r="G28" s="168"/>
    </row>
    <row r="29" spans="1:7" ht="24.75" customHeight="1" thickBot="1">
      <c r="A29" s="23" t="s">
        <v>24</v>
      </c>
      <c r="B29" s="169">
        <f>D20+B22+D23+B25+D26+B28</f>
        <v>0</v>
      </c>
      <c r="C29" s="169"/>
      <c r="D29" s="170"/>
      <c r="E29" s="24">
        <f>SUM(E20:E28)</f>
        <v>0</v>
      </c>
      <c r="F29" s="171">
        <f>SUM(F20:G28)</f>
        <v>0</v>
      </c>
      <c r="G29" s="172"/>
    </row>
    <row r="31" spans="1:6" ht="24.75" customHeight="1">
      <c r="A31" s="4" t="s">
        <v>25</v>
      </c>
      <c r="B31" s="4"/>
      <c r="E31" s="25">
        <f>ROUNDUP(E29*44%,0)</f>
        <v>0</v>
      </c>
      <c r="F31" s="26" t="s">
        <v>26</v>
      </c>
    </row>
    <row r="32" spans="1:6" ht="24.75" customHeight="1">
      <c r="A32" s="4" t="s">
        <v>27</v>
      </c>
      <c r="D32" s="27" t="s">
        <v>28</v>
      </c>
      <c r="E32" s="25">
        <f>E29-E31</f>
        <v>0</v>
      </c>
      <c r="F32" s="26" t="s">
        <v>29</v>
      </c>
    </row>
    <row r="33" spans="4:5" ht="24.75" customHeight="1">
      <c r="D33" s="27" t="s">
        <v>30</v>
      </c>
      <c r="E33" s="28">
        <f>F29</f>
        <v>0</v>
      </c>
    </row>
    <row r="34" spans="4:5" ht="24.75" customHeight="1">
      <c r="D34" s="27" t="s">
        <v>31</v>
      </c>
      <c r="E34" s="28">
        <f>E32+E33</f>
        <v>0</v>
      </c>
    </row>
    <row r="36" spans="1:5" ht="14.25">
      <c r="A36" s="29" t="s">
        <v>32</v>
      </c>
      <c r="C36" s="1"/>
      <c r="D36" s="1"/>
      <c r="E36" s="1"/>
    </row>
    <row r="37" spans="3:5" ht="13.5">
      <c r="C37" s="1"/>
      <c r="D37" s="1"/>
      <c r="E37" s="1"/>
    </row>
    <row r="38" s="26" customFormat="1" ht="12">
      <c r="A38" s="30"/>
    </row>
  </sheetData>
  <sheetProtection/>
  <mergeCells count="35">
    <mergeCell ref="B28:D28"/>
    <mergeCell ref="F28:G28"/>
    <mergeCell ref="B29:D29"/>
    <mergeCell ref="F29:G29"/>
    <mergeCell ref="B25:D25"/>
    <mergeCell ref="F25:G25"/>
    <mergeCell ref="A26:A27"/>
    <mergeCell ref="D26:D27"/>
    <mergeCell ref="F26:G26"/>
    <mergeCell ref="F27:G27"/>
    <mergeCell ref="B22:D22"/>
    <mergeCell ref="F22:G22"/>
    <mergeCell ref="A23:A24"/>
    <mergeCell ref="D23:D24"/>
    <mergeCell ref="F23:G23"/>
    <mergeCell ref="F24:G24"/>
    <mergeCell ref="E16:F16"/>
    <mergeCell ref="B19:D19"/>
    <mergeCell ref="F19:G19"/>
    <mergeCell ref="A20:A21"/>
    <mergeCell ref="D20:D21"/>
    <mergeCell ref="F20:G20"/>
    <mergeCell ref="F21:G21"/>
    <mergeCell ref="E10:F10"/>
    <mergeCell ref="E11:F11"/>
    <mergeCell ref="E12:F12"/>
    <mergeCell ref="E13:F13"/>
    <mergeCell ref="E14:F14"/>
    <mergeCell ref="E15:F15"/>
    <mergeCell ref="A2:B2"/>
    <mergeCell ref="E2:G2"/>
    <mergeCell ref="A4:G4"/>
    <mergeCell ref="E6:F6"/>
    <mergeCell ref="A8:D8"/>
    <mergeCell ref="A6:D6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7">
      <selection activeCell="C21" sqref="C21"/>
    </sheetView>
  </sheetViews>
  <sheetFormatPr defaultColWidth="8.796875" defaultRowHeight="14.25"/>
  <cols>
    <col min="1" max="4" width="10.59765625" style="35" customWidth="1"/>
    <col min="5" max="5" width="13.09765625" style="35" customWidth="1"/>
    <col min="6" max="7" width="15.59765625" style="35" customWidth="1"/>
    <col min="8" max="16384" width="9" style="35" customWidth="1"/>
  </cols>
  <sheetData>
    <row r="1" spans="3:4" s="31" customFormat="1" ht="14.25" thickBot="1">
      <c r="C1" s="32"/>
      <c r="D1" s="32"/>
    </row>
    <row r="2" spans="1:7" s="31" customFormat="1" ht="24.75" customHeight="1" thickBot="1">
      <c r="A2" s="175" t="s">
        <v>0</v>
      </c>
      <c r="B2" s="176"/>
      <c r="C2" s="32"/>
      <c r="D2" s="32"/>
      <c r="E2" s="177" t="s">
        <v>94</v>
      </c>
      <c r="F2" s="177"/>
      <c r="G2" s="177"/>
    </row>
    <row r="3" spans="3:5" s="31" customFormat="1" ht="19.5" customHeight="1">
      <c r="C3" s="32"/>
      <c r="D3" s="32"/>
      <c r="E3" s="32"/>
    </row>
    <row r="4" spans="1:7" s="31" customFormat="1" ht="19.5" customHeight="1">
      <c r="A4" s="178" t="s">
        <v>33</v>
      </c>
      <c r="B4" s="178"/>
      <c r="C4" s="178"/>
      <c r="D4" s="178"/>
      <c r="E4" s="178"/>
      <c r="F4" s="178"/>
      <c r="G4" s="178"/>
    </row>
    <row r="5" spans="3:4" s="31" customFormat="1" ht="19.5" customHeight="1">
      <c r="C5" s="32"/>
      <c r="D5" s="32"/>
    </row>
    <row r="6" spans="1:6" s="31" customFormat="1" ht="19.5" customHeight="1">
      <c r="A6" s="185" t="s">
        <v>1</v>
      </c>
      <c r="B6" s="185"/>
      <c r="C6" s="185"/>
      <c r="D6" s="185"/>
      <c r="E6" s="179" t="s">
        <v>2</v>
      </c>
      <c r="F6" s="179"/>
    </row>
    <row r="7" spans="1:3" s="31" customFormat="1" ht="19.5" customHeight="1">
      <c r="A7" s="33"/>
      <c r="B7" s="33"/>
      <c r="C7" s="33"/>
    </row>
    <row r="8" spans="1:5" s="31" customFormat="1" ht="19.5" customHeight="1">
      <c r="A8" s="180" t="s">
        <v>3</v>
      </c>
      <c r="B8" s="180"/>
      <c r="C8" s="180"/>
      <c r="D8" s="180"/>
      <c r="E8" s="32"/>
    </row>
    <row r="9" spans="3:5" s="31" customFormat="1" ht="24.75" customHeight="1">
      <c r="C9" s="32"/>
      <c r="D9" s="32"/>
      <c r="E9" s="32"/>
    </row>
    <row r="10" spans="4:7" ht="27.75" customHeight="1">
      <c r="D10" s="33"/>
      <c r="E10" s="36" t="s">
        <v>34</v>
      </c>
      <c r="F10" s="37"/>
      <c r="G10" s="34" t="s">
        <v>35</v>
      </c>
    </row>
    <row r="11" spans="5:7" ht="27.75" customHeight="1">
      <c r="E11" s="38" t="s">
        <v>36</v>
      </c>
      <c r="F11" s="37"/>
      <c r="G11" s="34" t="s">
        <v>35</v>
      </c>
    </row>
    <row r="12" spans="5:7" ht="24.75" customHeight="1">
      <c r="E12" s="38" t="s">
        <v>37</v>
      </c>
      <c r="F12" s="39"/>
      <c r="G12" s="39"/>
    </row>
    <row r="13" spans="5:7" ht="24.75" customHeight="1">
      <c r="E13" s="38"/>
      <c r="F13" s="40" t="s">
        <v>38</v>
      </c>
      <c r="G13" s="40"/>
    </row>
    <row r="14" spans="5:7" ht="24.75" customHeight="1">
      <c r="E14" s="38" t="s">
        <v>39</v>
      </c>
      <c r="F14" s="41" t="s">
        <v>40</v>
      </c>
      <c r="G14" s="42"/>
    </row>
    <row r="15" spans="5:7" ht="26.25" customHeight="1">
      <c r="E15" s="38" t="s">
        <v>41</v>
      </c>
      <c r="F15" s="186"/>
      <c r="G15" s="186"/>
    </row>
    <row r="16" spans="5:7" ht="26.25" customHeight="1">
      <c r="E16" s="38" t="s">
        <v>42</v>
      </c>
      <c r="F16" s="186"/>
      <c r="G16" s="186"/>
    </row>
    <row r="17" spans="4:7" ht="22.5" customHeight="1">
      <c r="D17" s="38"/>
      <c r="E17" s="43"/>
      <c r="F17" s="43"/>
      <c r="G17" s="43"/>
    </row>
    <row r="18" ht="25.5" customHeight="1" thickBot="1">
      <c r="A18" s="44" t="s">
        <v>43</v>
      </c>
    </row>
    <row r="19" spans="1:7" ht="24" customHeight="1">
      <c r="A19" s="187" t="s">
        <v>44</v>
      </c>
      <c r="B19" s="188"/>
      <c r="C19" s="188" t="s">
        <v>45</v>
      </c>
      <c r="D19" s="188"/>
      <c r="E19" s="188"/>
      <c r="F19" s="190" t="s">
        <v>123</v>
      </c>
      <c r="G19" s="173" t="s">
        <v>124</v>
      </c>
    </row>
    <row r="20" spans="1:7" ht="21.75" customHeight="1">
      <c r="A20" s="181"/>
      <c r="B20" s="189"/>
      <c r="C20" s="45" t="s">
        <v>46</v>
      </c>
      <c r="D20" s="45" t="s">
        <v>47</v>
      </c>
      <c r="E20" s="45" t="s">
        <v>48</v>
      </c>
      <c r="F20" s="191"/>
      <c r="G20" s="174"/>
    </row>
    <row r="21" spans="1:7" ht="35.25" customHeight="1">
      <c r="A21" s="181" t="s">
        <v>49</v>
      </c>
      <c r="B21" s="182"/>
      <c r="C21" s="47"/>
      <c r="D21" s="47"/>
      <c r="E21" s="48">
        <f>SUM(C21:D21)</f>
        <v>0</v>
      </c>
      <c r="F21" s="80">
        <f>E21*1182</f>
        <v>0</v>
      </c>
      <c r="G21" s="81">
        <f>E21*118</f>
        <v>0</v>
      </c>
    </row>
    <row r="22" spans="1:7" ht="35.25" customHeight="1">
      <c r="A22" s="181" t="s">
        <v>50</v>
      </c>
      <c r="B22" s="182"/>
      <c r="C22" s="47"/>
      <c r="D22" s="47"/>
      <c r="E22" s="48">
        <f>SUM(C22:D22)</f>
        <v>0</v>
      </c>
      <c r="F22" s="80">
        <f>E22*1182</f>
        <v>0</v>
      </c>
      <c r="G22" s="81">
        <f>E22*118</f>
        <v>0</v>
      </c>
    </row>
    <row r="23" spans="1:7" ht="35.25" customHeight="1">
      <c r="A23" s="181" t="s">
        <v>51</v>
      </c>
      <c r="B23" s="46" t="s">
        <v>52</v>
      </c>
      <c r="C23" s="47"/>
      <c r="D23" s="47"/>
      <c r="E23" s="48">
        <f>SUM(C23:D23)</f>
        <v>0</v>
      </c>
      <c r="F23" s="80">
        <f>E23*1182</f>
        <v>0</v>
      </c>
      <c r="G23" s="81">
        <f>E23*118</f>
        <v>0</v>
      </c>
    </row>
    <row r="24" spans="1:7" ht="35.25" customHeight="1" thickBot="1">
      <c r="A24" s="181"/>
      <c r="B24" s="46" t="s">
        <v>53</v>
      </c>
      <c r="C24" s="47"/>
      <c r="D24" s="47"/>
      <c r="E24" s="48">
        <f>SUM(C24:D24)</f>
        <v>0</v>
      </c>
      <c r="F24" s="80">
        <f>E24*1182</f>
        <v>0</v>
      </c>
      <c r="G24" s="81">
        <f>E24*118</f>
        <v>0</v>
      </c>
    </row>
    <row r="25" spans="1:7" ht="35.25" customHeight="1" thickBot="1">
      <c r="A25" s="183" t="s">
        <v>54</v>
      </c>
      <c r="B25" s="184"/>
      <c r="C25" s="49">
        <f>C21+C22+C23+C24</f>
        <v>0</v>
      </c>
      <c r="D25" s="49">
        <f>D21+D22+D23+D24</f>
        <v>0</v>
      </c>
      <c r="E25" s="49">
        <f>E21+E22+E23+E24</f>
        <v>0</v>
      </c>
      <c r="F25" s="82">
        <f>F21+F22+F23+F24</f>
        <v>0</v>
      </c>
      <c r="G25" s="82">
        <f>G21+G22+G23+G24</f>
        <v>0</v>
      </c>
    </row>
    <row r="26" ht="24.75" customHeight="1"/>
    <row r="27" spans="1:7" s="31" customFormat="1" ht="24.75" customHeight="1">
      <c r="A27" s="50" t="s">
        <v>25</v>
      </c>
      <c r="B27" s="50"/>
      <c r="C27" s="32"/>
      <c r="E27" s="32"/>
      <c r="F27" s="51">
        <f>ROUNDUP(F25*44%,0)</f>
        <v>0</v>
      </c>
      <c r="G27" s="52" t="s">
        <v>26</v>
      </c>
    </row>
    <row r="28" spans="1:7" s="31" customFormat="1" ht="24.75" customHeight="1">
      <c r="A28" s="50" t="s">
        <v>27</v>
      </c>
      <c r="C28" s="32"/>
      <c r="E28" s="53" t="s">
        <v>28</v>
      </c>
      <c r="F28" s="51">
        <f>F25-F27</f>
        <v>0</v>
      </c>
      <c r="G28" s="52" t="s">
        <v>29</v>
      </c>
    </row>
    <row r="29" spans="3:6" s="31" customFormat="1" ht="24.75" customHeight="1">
      <c r="C29" s="32"/>
      <c r="E29" s="53" t="s">
        <v>30</v>
      </c>
      <c r="F29" s="54">
        <f>G25</f>
        <v>0</v>
      </c>
    </row>
    <row r="30" spans="3:6" s="31" customFormat="1" ht="24.75" customHeight="1">
      <c r="C30" s="32"/>
      <c r="E30" s="53" t="s">
        <v>31</v>
      </c>
      <c r="F30" s="54">
        <f>F28+F29</f>
        <v>0</v>
      </c>
    </row>
    <row r="31" spans="3:5" s="31" customFormat="1" ht="24.75" customHeight="1">
      <c r="C31" s="32"/>
      <c r="D31" s="32"/>
      <c r="E31" s="32"/>
    </row>
    <row r="32" s="31" customFormat="1" ht="14.25">
      <c r="A32" s="55" t="s">
        <v>32</v>
      </c>
    </row>
    <row r="34" s="52" customFormat="1" ht="12">
      <c r="A34" s="56"/>
    </row>
    <row r="35" s="52" customFormat="1" ht="12"/>
  </sheetData>
  <sheetProtection/>
  <mergeCells count="16">
    <mergeCell ref="A21:B21"/>
    <mergeCell ref="A22:B22"/>
    <mergeCell ref="A23:A24"/>
    <mergeCell ref="A25:B25"/>
    <mergeCell ref="A6:D6"/>
    <mergeCell ref="F15:G15"/>
    <mergeCell ref="F16:G16"/>
    <mergeCell ref="A19:B20"/>
    <mergeCell ref="C19:E19"/>
    <mergeCell ref="F19:F20"/>
    <mergeCell ref="G19:G20"/>
    <mergeCell ref="A2:B2"/>
    <mergeCell ref="E2:G2"/>
    <mergeCell ref="A4:G4"/>
    <mergeCell ref="E6:F6"/>
    <mergeCell ref="A8:D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J34" sqref="J34"/>
    </sheetView>
  </sheetViews>
  <sheetFormatPr defaultColWidth="8.796875" defaultRowHeight="14.25"/>
  <cols>
    <col min="1" max="1" width="7.8984375" style="35" customWidth="1"/>
    <col min="2" max="2" width="4.09765625" style="35" customWidth="1"/>
    <col min="3" max="3" width="9" style="35" customWidth="1"/>
    <col min="4" max="5" width="12.59765625" style="35" customWidth="1"/>
    <col min="6" max="6" width="12.69921875" style="35" customWidth="1"/>
    <col min="7" max="7" width="2.59765625" style="35" customWidth="1"/>
    <col min="8" max="8" width="15.5" style="35" customWidth="1"/>
    <col min="9" max="9" width="2.59765625" style="35" customWidth="1"/>
    <col min="10" max="10" width="15.5" style="35" customWidth="1"/>
    <col min="11" max="16384" width="9" style="35" customWidth="1"/>
  </cols>
  <sheetData>
    <row r="1" spans="3:4" s="31" customFormat="1" ht="14.25" thickBot="1">
      <c r="C1" s="32"/>
      <c r="D1" s="32"/>
    </row>
    <row r="2" spans="1:10" s="31" customFormat="1" ht="24.75" customHeight="1" thickBot="1">
      <c r="A2" s="175" t="s">
        <v>0</v>
      </c>
      <c r="B2" s="192"/>
      <c r="C2" s="176"/>
      <c r="D2" s="32"/>
      <c r="H2" s="177" t="s">
        <v>94</v>
      </c>
      <c r="I2" s="177"/>
      <c r="J2" s="177"/>
    </row>
    <row r="3" ht="27" customHeight="1">
      <c r="E3" s="35" t="s">
        <v>55</v>
      </c>
    </row>
    <row r="4" spans="1:10" ht="21" customHeight="1">
      <c r="A4" s="178" t="s">
        <v>56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4.25" customHeigh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7" s="31" customFormat="1" ht="14.25">
      <c r="A6" s="185" t="s">
        <v>1</v>
      </c>
      <c r="B6" s="185"/>
      <c r="C6" s="185"/>
      <c r="D6" s="185"/>
      <c r="E6" s="185"/>
      <c r="F6" s="58" t="s">
        <v>57</v>
      </c>
      <c r="G6" s="58"/>
    </row>
    <row r="7" s="31" customFormat="1" ht="13.5"/>
    <row r="8" spans="1:5" ht="28.5" customHeight="1">
      <c r="A8" s="180" t="s">
        <v>3</v>
      </c>
      <c r="B8" s="180"/>
      <c r="C8" s="180"/>
      <c r="D8" s="180"/>
      <c r="E8" s="180"/>
    </row>
    <row r="9" spans="6:7" ht="12" customHeight="1">
      <c r="F9" s="59"/>
      <c r="G9" s="59"/>
    </row>
    <row r="10" spans="5:10" ht="27.75" customHeight="1">
      <c r="E10" s="33"/>
      <c r="F10" s="36" t="s">
        <v>34</v>
      </c>
      <c r="G10" s="36"/>
      <c r="H10" s="37"/>
      <c r="I10" s="37"/>
      <c r="J10" s="34" t="s">
        <v>35</v>
      </c>
    </row>
    <row r="11" spans="6:10" ht="27.75" customHeight="1">
      <c r="F11" s="38" t="s">
        <v>36</v>
      </c>
      <c r="G11" s="38"/>
      <c r="H11" s="37"/>
      <c r="I11" s="37"/>
      <c r="J11" s="34" t="s">
        <v>35</v>
      </c>
    </row>
    <row r="12" spans="6:10" ht="24.75" customHeight="1">
      <c r="F12" s="38" t="s">
        <v>37</v>
      </c>
      <c r="G12" s="38"/>
      <c r="H12" s="39"/>
      <c r="I12" s="39"/>
      <c r="J12" s="39"/>
    </row>
    <row r="13" spans="6:10" ht="15.75" customHeight="1">
      <c r="F13" s="38"/>
      <c r="G13" s="38"/>
      <c r="H13" s="193" t="s">
        <v>38</v>
      </c>
      <c r="I13" s="193"/>
      <c r="J13" s="193"/>
    </row>
    <row r="14" spans="6:10" ht="33.75" customHeight="1">
      <c r="F14" s="38" t="s">
        <v>39</v>
      </c>
      <c r="G14" s="38"/>
      <c r="H14" s="194" t="s">
        <v>40</v>
      </c>
      <c r="I14" s="194"/>
      <c r="J14" s="195"/>
    </row>
    <row r="15" spans="6:10" ht="26.25" customHeight="1">
      <c r="F15" s="38" t="s">
        <v>41</v>
      </c>
      <c r="G15" s="38"/>
      <c r="H15" s="186" t="s">
        <v>58</v>
      </c>
      <c r="I15" s="186"/>
      <c r="J15" s="186"/>
    </row>
    <row r="16" spans="6:10" ht="26.25" customHeight="1">
      <c r="F16" s="38" t="s">
        <v>42</v>
      </c>
      <c r="G16" s="38"/>
      <c r="H16" s="186" t="s">
        <v>58</v>
      </c>
      <c r="I16" s="186"/>
      <c r="J16" s="186"/>
    </row>
    <row r="17" spans="5:10" ht="22.5" customHeight="1">
      <c r="E17" s="38"/>
      <c r="F17" s="43"/>
      <c r="G17" s="43"/>
      <c r="H17" s="43"/>
      <c r="I17" s="43"/>
      <c r="J17" s="43"/>
    </row>
    <row r="18" ht="25.5" customHeight="1" thickBot="1">
      <c r="A18" s="44" t="s">
        <v>43</v>
      </c>
    </row>
    <row r="19" spans="1:10" ht="24" customHeight="1">
      <c r="A19" s="196" t="s">
        <v>44</v>
      </c>
      <c r="B19" s="197"/>
      <c r="C19" s="198"/>
      <c r="D19" s="202" t="s">
        <v>45</v>
      </c>
      <c r="E19" s="203"/>
      <c r="F19" s="203"/>
      <c r="G19" s="204" t="s">
        <v>59</v>
      </c>
      <c r="H19" s="205"/>
      <c r="I19" s="204" t="s">
        <v>60</v>
      </c>
      <c r="J19" s="208"/>
    </row>
    <row r="20" spans="1:10" ht="21.75" customHeight="1">
      <c r="A20" s="199"/>
      <c r="B20" s="200"/>
      <c r="C20" s="201"/>
      <c r="D20" s="45" t="s">
        <v>46</v>
      </c>
      <c r="E20" s="45" t="s">
        <v>47</v>
      </c>
      <c r="F20" s="60" t="s">
        <v>48</v>
      </c>
      <c r="G20" s="206"/>
      <c r="H20" s="207"/>
      <c r="I20" s="206"/>
      <c r="J20" s="209"/>
    </row>
    <row r="21" spans="1:10" ht="15" customHeight="1">
      <c r="A21" s="210" t="s">
        <v>61</v>
      </c>
      <c r="B21" s="211"/>
      <c r="C21" s="214" t="s">
        <v>62</v>
      </c>
      <c r="D21" s="215"/>
      <c r="E21" s="215"/>
      <c r="F21" s="217">
        <f>SUM(D21:E22)</f>
        <v>0</v>
      </c>
      <c r="G21" s="87" t="s">
        <v>125</v>
      </c>
      <c r="H21" s="83"/>
      <c r="I21" s="87" t="s">
        <v>126</v>
      </c>
      <c r="J21" s="89"/>
    </row>
    <row r="22" spans="1:10" ht="31.5" customHeight="1">
      <c r="A22" s="212"/>
      <c r="B22" s="213"/>
      <c r="C22" s="214"/>
      <c r="D22" s="216"/>
      <c r="E22" s="216"/>
      <c r="F22" s="218"/>
      <c r="G22" s="63"/>
      <c r="H22" s="84">
        <f>F21*1091</f>
        <v>0</v>
      </c>
      <c r="I22" s="63"/>
      <c r="J22" s="90">
        <f>F21*109</f>
        <v>0</v>
      </c>
    </row>
    <row r="23" spans="1:10" ht="15" customHeight="1">
      <c r="A23" s="212"/>
      <c r="B23" s="213"/>
      <c r="C23" s="182" t="s">
        <v>63</v>
      </c>
      <c r="D23" s="219"/>
      <c r="E23" s="219"/>
      <c r="F23" s="217">
        <f>SUM(D23:E24)</f>
        <v>0</v>
      </c>
      <c r="G23" s="87" t="s">
        <v>127</v>
      </c>
      <c r="H23" s="62"/>
      <c r="I23" s="87" t="s">
        <v>128</v>
      </c>
      <c r="J23" s="89"/>
    </row>
    <row r="24" spans="1:10" ht="31.5" customHeight="1">
      <c r="A24" s="199"/>
      <c r="B24" s="200"/>
      <c r="C24" s="182"/>
      <c r="D24" s="220"/>
      <c r="E24" s="220"/>
      <c r="F24" s="218"/>
      <c r="G24" s="64"/>
      <c r="H24" s="86">
        <f>F23*728</f>
        <v>0</v>
      </c>
      <c r="I24" s="64"/>
      <c r="J24" s="91">
        <f>F23*72</f>
        <v>0</v>
      </c>
    </row>
    <row r="25" spans="1:10" ht="15" customHeight="1">
      <c r="A25" s="210" t="s">
        <v>50</v>
      </c>
      <c r="B25" s="211"/>
      <c r="C25" s="214" t="s">
        <v>62</v>
      </c>
      <c r="D25" s="215"/>
      <c r="E25" s="215"/>
      <c r="F25" s="217">
        <f>SUM(D25:E26)</f>
        <v>0</v>
      </c>
      <c r="G25" s="87" t="s">
        <v>129</v>
      </c>
      <c r="H25" s="62"/>
      <c r="I25" s="87" t="s">
        <v>130</v>
      </c>
      <c r="J25" s="89"/>
    </row>
    <row r="26" spans="1:10" ht="31.5" customHeight="1">
      <c r="A26" s="212"/>
      <c r="B26" s="213"/>
      <c r="C26" s="214"/>
      <c r="D26" s="216"/>
      <c r="E26" s="216"/>
      <c r="F26" s="218"/>
      <c r="G26" s="63"/>
      <c r="H26" s="84">
        <f>F25*1000</f>
        <v>0</v>
      </c>
      <c r="I26" s="63"/>
      <c r="J26" s="90">
        <f>F25*100</f>
        <v>0</v>
      </c>
    </row>
    <row r="27" spans="1:10" ht="15" customHeight="1">
      <c r="A27" s="212"/>
      <c r="B27" s="213"/>
      <c r="C27" s="182" t="s">
        <v>63</v>
      </c>
      <c r="D27" s="219"/>
      <c r="E27" s="219"/>
      <c r="F27" s="217">
        <f>SUM(D27:E28)</f>
        <v>0</v>
      </c>
      <c r="G27" s="87" t="s">
        <v>127</v>
      </c>
      <c r="H27" s="62"/>
      <c r="I27" s="87" t="s">
        <v>131</v>
      </c>
      <c r="J27" s="89"/>
    </row>
    <row r="28" spans="1:10" ht="31.5" customHeight="1">
      <c r="A28" s="199"/>
      <c r="B28" s="200"/>
      <c r="C28" s="182"/>
      <c r="D28" s="220"/>
      <c r="E28" s="220"/>
      <c r="F28" s="218"/>
      <c r="G28" s="64"/>
      <c r="H28" s="86">
        <f>F27*728</f>
        <v>0</v>
      </c>
      <c r="I28" s="64"/>
      <c r="J28" s="91">
        <f>F27*72</f>
        <v>0</v>
      </c>
    </row>
    <row r="29" spans="1:10" ht="15" customHeight="1">
      <c r="A29" s="210" t="s">
        <v>49</v>
      </c>
      <c r="B29" s="211"/>
      <c r="C29" s="214" t="s">
        <v>62</v>
      </c>
      <c r="D29" s="215"/>
      <c r="E29" s="215"/>
      <c r="F29" s="217">
        <f>SUM(D29:E30)</f>
        <v>0</v>
      </c>
      <c r="G29" s="87" t="s">
        <v>132</v>
      </c>
      <c r="H29" s="62"/>
      <c r="I29" s="87" t="s">
        <v>69</v>
      </c>
      <c r="J29" s="89"/>
    </row>
    <row r="30" spans="1:10" ht="31.5" customHeight="1">
      <c r="A30" s="212"/>
      <c r="B30" s="213"/>
      <c r="C30" s="214"/>
      <c r="D30" s="216"/>
      <c r="E30" s="216"/>
      <c r="F30" s="218"/>
      <c r="G30" s="63"/>
      <c r="H30" s="84">
        <f>F29*819</f>
        <v>0</v>
      </c>
      <c r="I30" s="63"/>
      <c r="J30" s="90">
        <f>F29*81</f>
        <v>0</v>
      </c>
    </row>
    <row r="31" spans="1:10" ht="13.5" customHeight="1">
      <c r="A31" s="212"/>
      <c r="B31" s="213"/>
      <c r="C31" s="182" t="s">
        <v>63</v>
      </c>
      <c r="D31" s="219"/>
      <c r="E31" s="219"/>
      <c r="F31" s="217">
        <f>SUM(D31:E32)</f>
        <v>0</v>
      </c>
      <c r="G31" s="87" t="s">
        <v>133</v>
      </c>
      <c r="H31" s="62"/>
      <c r="I31" s="87" t="s">
        <v>134</v>
      </c>
      <c r="J31" s="89"/>
    </row>
    <row r="32" spans="1:10" ht="31.5" customHeight="1" thickBot="1">
      <c r="A32" s="199"/>
      <c r="B32" s="200"/>
      <c r="C32" s="182"/>
      <c r="D32" s="220"/>
      <c r="E32" s="220"/>
      <c r="F32" s="218"/>
      <c r="G32" s="64"/>
      <c r="H32" s="86">
        <f>F31*728</f>
        <v>0</v>
      </c>
      <c r="I32" s="64"/>
      <c r="J32" s="91">
        <f>F31*72</f>
        <v>0</v>
      </c>
    </row>
    <row r="33" spans="1:10" ht="36" customHeight="1" thickBot="1">
      <c r="A33" s="221" t="s">
        <v>54</v>
      </c>
      <c r="B33" s="222"/>
      <c r="C33" s="223"/>
      <c r="D33" s="92">
        <f>SUM(D21:D32)</f>
        <v>0</v>
      </c>
      <c r="E33" s="92">
        <f>SUM(E21:E32)</f>
        <v>0</v>
      </c>
      <c r="F33" s="93">
        <f>D33+E33</f>
        <v>0</v>
      </c>
      <c r="G33" s="65"/>
      <c r="H33" s="85">
        <f>H22+H24+H26+H28+H30+H32</f>
        <v>0</v>
      </c>
      <c r="I33" s="65"/>
      <c r="J33" s="85">
        <f>J22+J24+J26+J28+J30+J32</f>
        <v>0</v>
      </c>
    </row>
    <row r="34" ht="18.75" customHeight="1"/>
    <row r="35" spans="1:9" s="31" customFormat="1" ht="24.75" customHeight="1">
      <c r="A35" s="50" t="s">
        <v>25</v>
      </c>
      <c r="B35" s="50"/>
      <c r="C35" s="32"/>
      <c r="D35" s="32"/>
      <c r="H35" s="51">
        <f>ROUNDUP(H33*44%,0)</f>
        <v>0</v>
      </c>
      <c r="I35" s="52" t="s">
        <v>26</v>
      </c>
    </row>
    <row r="36" spans="1:9" s="31" customFormat="1" ht="24.75" customHeight="1">
      <c r="A36" s="50" t="s">
        <v>27</v>
      </c>
      <c r="C36" s="32"/>
      <c r="F36" s="53" t="s">
        <v>28</v>
      </c>
      <c r="H36" s="51">
        <f>H33-H35</f>
        <v>0</v>
      </c>
      <c r="I36" s="52" t="s">
        <v>29</v>
      </c>
    </row>
    <row r="37" spans="3:8" s="31" customFormat="1" ht="24.75" customHeight="1">
      <c r="C37" s="32"/>
      <c r="F37" s="53" t="s">
        <v>30</v>
      </c>
      <c r="H37" s="54">
        <f>J33</f>
        <v>0</v>
      </c>
    </row>
    <row r="38" spans="3:8" s="31" customFormat="1" ht="24.75" customHeight="1">
      <c r="C38" s="32"/>
      <c r="F38" s="53" t="s">
        <v>31</v>
      </c>
      <c r="H38" s="54">
        <f>H36+H37</f>
        <v>0</v>
      </c>
    </row>
    <row r="39" spans="3:5" s="31" customFormat="1" ht="24.75" customHeight="1">
      <c r="C39" s="32"/>
      <c r="D39" s="32"/>
      <c r="E39" s="32"/>
    </row>
    <row r="40" s="31" customFormat="1" ht="14.25">
      <c r="A40" s="55" t="s">
        <v>32</v>
      </c>
    </row>
    <row r="41" s="52" customFormat="1" ht="12"/>
  </sheetData>
  <sheetProtection/>
  <mergeCells count="41">
    <mergeCell ref="A33:C33"/>
    <mergeCell ref="A29:B32"/>
    <mergeCell ref="C29:C30"/>
    <mergeCell ref="D29:D30"/>
    <mergeCell ref="E29:E30"/>
    <mergeCell ref="F29:F30"/>
    <mergeCell ref="C31:C32"/>
    <mergeCell ref="D31:D32"/>
    <mergeCell ref="E31:E32"/>
    <mergeCell ref="F31:F32"/>
    <mergeCell ref="A25:B28"/>
    <mergeCell ref="C25:C26"/>
    <mergeCell ref="D25:D26"/>
    <mergeCell ref="E25:E26"/>
    <mergeCell ref="F25:F26"/>
    <mergeCell ref="C27:C28"/>
    <mergeCell ref="D27:D28"/>
    <mergeCell ref="E27:E28"/>
    <mergeCell ref="F27:F28"/>
    <mergeCell ref="A21:B24"/>
    <mergeCell ref="C21:C22"/>
    <mergeCell ref="D21:D22"/>
    <mergeCell ref="E21:E22"/>
    <mergeCell ref="F21:F22"/>
    <mergeCell ref="C23:C24"/>
    <mergeCell ref="D23:D24"/>
    <mergeCell ref="E23:E24"/>
    <mergeCell ref="F23:F24"/>
    <mergeCell ref="H14:J14"/>
    <mergeCell ref="H15:J15"/>
    <mergeCell ref="H16:J16"/>
    <mergeCell ref="A19:C20"/>
    <mergeCell ref="D19:F19"/>
    <mergeCell ref="G19:H20"/>
    <mergeCell ref="I19:J20"/>
    <mergeCell ref="A2:C2"/>
    <mergeCell ref="H2:J2"/>
    <mergeCell ref="A4:J4"/>
    <mergeCell ref="A6:E6"/>
    <mergeCell ref="A8:E8"/>
    <mergeCell ref="H13:J13"/>
  </mergeCells>
  <printOptions horizontalCentered="1"/>
  <pageMargins left="0.5905511811023623" right="0.7874015748031497" top="0.5905511811023623" bottom="0.5905511811023623" header="0.5118110236220472" footer="0.5118110236220472"/>
  <pageSetup horizontalDpi="600" verticalDpi="600" orientation="portrait" paperSize="9" scale="8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H31" sqref="H31"/>
    </sheetView>
  </sheetViews>
  <sheetFormatPr defaultColWidth="8.796875" defaultRowHeight="14.25"/>
  <cols>
    <col min="1" max="1" width="7.3984375" style="35" customWidth="1"/>
    <col min="2" max="2" width="3.5" style="35" customWidth="1"/>
    <col min="3" max="3" width="8.69921875" style="35" customWidth="1"/>
    <col min="4" max="4" width="12.59765625" style="35" customWidth="1"/>
    <col min="5" max="5" width="13.09765625" style="35" customWidth="1"/>
    <col min="6" max="6" width="12.69921875" style="35" customWidth="1"/>
    <col min="7" max="7" width="15.5" style="35" customWidth="1"/>
    <col min="8" max="8" width="16.59765625" style="35" customWidth="1"/>
    <col min="9" max="16384" width="9" style="35" customWidth="1"/>
  </cols>
  <sheetData>
    <row r="1" spans="3:4" s="31" customFormat="1" ht="14.25" thickBot="1">
      <c r="C1" s="32"/>
      <c r="D1" s="32"/>
    </row>
    <row r="2" spans="1:8" s="31" customFormat="1" ht="24.75" customHeight="1" thickBot="1">
      <c r="A2" s="175" t="s">
        <v>0</v>
      </c>
      <c r="B2" s="192"/>
      <c r="C2" s="176"/>
      <c r="D2" s="32"/>
      <c r="G2" s="177" t="s">
        <v>94</v>
      </c>
      <c r="H2" s="177"/>
    </row>
    <row r="3" ht="27" customHeight="1">
      <c r="E3" s="35" t="s">
        <v>65</v>
      </c>
    </row>
    <row r="4" spans="1:9" ht="28.5" customHeight="1">
      <c r="A4" s="178" t="s">
        <v>66</v>
      </c>
      <c r="B4" s="178"/>
      <c r="C4" s="178"/>
      <c r="D4" s="178"/>
      <c r="E4" s="178"/>
      <c r="F4" s="178"/>
      <c r="G4" s="178"/>
      <c r="H4" s="178"/>
      <c r="I4" s="66"/>
    </row>
    <row r="5" spans="1:9" ht="21.7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7" s="31" customFormat="1" ht="28.5" customHeight="1">
      <c r="A6" s="185" t="s">
        <v>1</v>
      </c>
      <c r="B6" s="185"/>
      <c r="C6" s="185"/>
      <c r="D6" s="185"/>
      <c r="E6" s="185"/>
      <c r="F6" s="58" t="s">
        <v>57</v>
      </c>
      <c r="G6" s="58"/>
    </row>
    <row r="7" s="31" customFormat="1" ht="21.75" customHeight="1"/>
    <row r="8" spans="1:5" ht="28.5" customHeight="1">
      <c r="A8" s="180" t="s">
        <v>3</v>
      </c>
      <c r="B8" s="180"/>
      <c r="C8" s="180"/>
      <c r="D8" s="180"/>
      <c r="E8" s="180"/>
    </row>
    <row r="9" spans="6:7" ht="12" customHeight="1">
      <c r="F9" s="59"/>
      <c r="G9" s="59"/>
    </row>
    <row r="10" ht="12" customHeight="1">
      <c r="F10" s="59"/>
    </row>
    <row r="11" spans="5:8" ht="27.75" customHeight="1">
      <c r="E11" s="33"/>
      <c r="F11" s="36" t="s">
        <v>34</v>
      </c>
      <c r="G11" s="37"/>
      <c r="H11" s="34" t="s">
        <v>35</v>
      </c>
    </row>
    <row r="12" spans="6:8" ht="27.75" customHeight="1">
      <c r="F12" s="38" t="s">
        <v>36</v>
      </c>
      <c r="G12" s="37"/>
      <c r="H12" s="34" t="s">
        <v>35</v>
      </c>
    </row>
    <row r="13" spans="6:8" ht="24.75" customHeight="1">
      <c r="F13" s="38" t="s">
        <v>37</v>
      </c>
      <c r="G13" s="39"/>
      <c r="H13" s="39"/>
    </row>
    <row r="14" spans="6:8" ht="15.75" customHeight="1">
      <c r="F14" s="38"/>
      <c r="G14" s="193" t="s">
        <v>38</v>
      </c>
      <c r="H14" s="193"/>
    </row>
    <row r="15" spans="6:8" ht="33.75" customHeight="1">
      <c r="F15" s="38" t="s">
        <v>39</v>
      </c>
      <c r="G15" s="194" t="s">
        <v>40</v>
      </c>
      <c r="H15" s="195"/>
    </row>
    <row r="16" spans="1:8" ht="26.25" customHeight="1">
      <c r="A16" s="43"/>
      <c r="B16" s="43"/>
      <c r="C16" s="43"/>
      <c r="F16" s="38" t="s">
        <v>41</v>
      </c>
      <c r="G16" s="186" t="s">
        <v>58</v>
      </c>
      <c r="H16" s="186"/>
    </row>
    <row r="17" spans="1:8" ht="26.25" customHeight="1">
      <c r="A17" s="43"/>
      <c r="B17" s="43"/>
      <c r="C17" s="43"/>
      <c r="F17" s="38" t="s">
        <v>42</v>
      </c>
      <c r="G17" s="186" t="s">
        <v>58</v>
      </c>
      <c r="H17" s="186"/>
    </row>
    <row r="18" spans="1:8" ht="22.5" customHeight="1">
      <c r="A18" s="43"/>
      <c r="B18" s="43"/>
      <c r="C18" s="43"/>
      <c r="E18" s="38"/>
      <c r="F18" s="43"/>
      <c r="G18" s="43"/>
      <c r="H18" s="43"/>
    </row>
    <row r="19" spans="1:3" ht="25.5" customHeight="1">
      <c r="A19" s="67" t="s">
        <v>43</v>
      </c>
      <c r="B19" s="43"/>
      <c r="C19" s="43"/>
    </row>
    <row r="20" spans="1:8" ht="24" customHeight="1">
      <c r="A20" s="67"/>
      <c r="B20" s="67"/>
      <c r="C20" s="68"/>
      <c r="D20" s="233" t="s">
        <v>45</v>
      </c>
      <c r="E20" s="234"/>
      <c r="F20" s="235"/>
      <c r="G20" s="224" t="s">
        <v>59</v>
      </c>
      <c r="H20" s="224" t="s">
        <v>60</v>
      </c>
    </row>
    <row r="21" spans="1:8" ht="21.75" customHeight="1" thickBot="1">
      <c r="A21" s="67"/>
      <c r="B21" s="67"/>
      <c r="C21" s="68"/>
      <c r="D21" s="61" t="s">
        <v>46</v>
      </c>
      <c r="E21" s="61" t="s">
        <v>47</v>
      </c>
      <c r="F21" s="61" t="s">
        <v>48</v>
      </c>
      <c r="G21" s="225"/>
      <c r="H21" s="225"/>
    </row>
    <row r="22" spans="1:8" ht="14.25">
      <c r="A22" s="67"/>
      <c r="B22" s="67"/>
      <c r="C22" s="67"/>
      <c r="D22" s="226"/>
      <c r="E22" s="228"/>
      <c r="F22" s="230">
        <f>SUM(D22:E23)</f>
        <v>0</v>
      </c>
      <c r="G22" s="69" t="s">
        <v>67</v>
      </c>
      <c r="H22" s="70" t="s">
        <v>68</v>
      </c>
    </row>
    <row r="23" spans="1:8" ht="31.5" customHeight="1" thickBot="1">
      <c r="A23" s="213"/>
      <c r="B23" s="213"/>
      <c r="C23" s="71"/>
      <c r="D23" s="227"/>
      <c r="E23" s="229"/>
      <c r="F23" s="231"/>
      <c r="G23" s="72">
        <f>F22*1204</f>
        <v>0</v>
      </c>
      <c r="H23" s="73">
        <f>F22*96</f>
        <v>0</v>
      </c>
    </row>
    <row r="24" spans="1:8" ht="36" customHeight="1">
      <c r="A24" s="232"/>
      <c r="B24" s="232"/>
      <c r="C24" s="232"/>
      <c r="D24" s="43"/>
      <c r="E24" s="43"/>
      <c r="F24" s="43"/>
      <c r="H24" s="74"/>
    </row>
    <row r="25" spans="1:5" s="31" customFormat="1" ht="24.75" customHeight="1">
      <c r="A25" s="75"/>
      <c r="B25" s="75"/>
      <c r="C25" s="76"/>
      <c r="D25" s="32"/>
      <c r="E25" s="32"/>
    </row>
    <row r="26" spans="1:8" s="31" customFormat="1" ht="24.75" customHeight="1">
      <c r="A26" s="50" t="s">
        <v>25</v>
      </c>
      <c r="B26" s="50"/>
      <c r="C26" s="32"/>
      <c r="D26" s="32"/>
      <c r="G26" s="51">
        <f>ROUNDUP(G23*44%,0)</f>
        <v>0</v>
      </c>
      <c r="H26" s="52" t="s">
        <v>26</v>
      </c>
    </row>
    <row r="27" spans="1:8" s="31" customFormat="1" ht="24.75" customHeight="1">
      <c r="A27" s="50" t="s">
        <v>27</v>
      </c>
      <c r="C27" s="32"/>
      <c r="F27" s="53" t="s">
        <v>28</v>
      </c>
      <c r="G27" s="51">
        <f>G23-G26</f>
        <v>0</v>
      </c>
      <c r="H27" s="52" t="s">
        <v>29</v>
      </c>
    </row>
    <row r="28" spans="3:7" s="31" customFormat="1" ht="24.75" customHeight="1">
      <c r="C28" s="32"/>
      <c r="F28" s="53" t="s">
        <v>30</v>
      </c>
      <c r="G28" s="54">
        <f>H23</f>
        <v>0</v>
      </c>
    </row>
    <row r="29" spans="3:7" s="31" customFormat="1" ht="24.75" customHeight="1">
      <c r="C29" s="32"/>
      <c r="F29" s="53" t="s">
        <v>31</v>
      </c>
      <c r="G29" s="54">
        <f>G27+G28</f>
        <v>0</v>
      </c>
    </row>
    <row r="30" spans="3:5" s="31" customFormat="1" ht="24.75" customHeight="1">
      <c r="C30" s="32"/>
      <c r="D30" s="32"/>
      <c r="E30" s="32"/>
    </row>
    <row r="31" s="31" customFormat="1" ht="14.25">
      <c r="A31" s="55" t="s">
        <v>32</v>
      </c>
    </row>
    <row r="32" spans="1:3" ht="18.75" customHeight="1">
      <c r="A32" s="43"/>
      <c r="B32" s="43"/>
      <c r="C32" s="43"/>
    </row>
  </sheetData>
  <sheetProtection/>
  <mergeCells count="17">
    <mergeCell ref="D22:D23"/>
    <mergeCell ref="E22:E23"/>
    <mergeCell ref="F22:F23"/>
    <mergeCell ref="A23:B23"/>
    <mergeCell ref="A24:C24"/>
    <mergeCell ref="G15:H15"/>
    <mergeCell ref="G16:H16"/>
    <mergeCell ref="G17:H17"/>
    <mergeCell ref="D20:F20"/>
    <mergeCell ref="G20:G21"/>
    <mergeCell ref="H20:H21"/>
    <mergeCell ref="A2:C2"/>
    <mergeCell ref="G2:H2"/>
    <mergeCell ref="A4:H4"/>
    <mergeCell ref="A6:E6"/>
    <mergeCell ref="A8:E8"/>
    <mergeCell ref="G14:H1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6"/>
  <sheetViews>
    <sheetView showGridLines="0" zoomScaleSheetLayoutView="100" zoomScalePageLayoutView="0" workbookViewId="0" topLeftCell="A1">
      <selection activeCell="L17" sqref="L17"/>
    </sheetView>
  </sheetViews>
  <sheetFormatPr defaultColWidth="8.796875" defaultRowHeight="14.25"/>
  <cols>
    <col min="1" max="1" width="1" style="35" customWidth="1"/>
    <col min="2" max="2" width="3.3984375" style="35" customWidth="1"/>
    <col min="3" max="5" width="5" style="35" customWidth="1"/>
    <col min="6" max="6" width="7.19921875" style="35" customWidth="1"/>
    <col min="7" max="7" width="8.69921875" style="35" customWidth="1"/>
    <col min="8" max="8" width="15.3984375" style="35" customWidth="1"/>
    <col min="9" max="9" width="13.3984375" style="35" customWidth="1"/>
    <col min="10" max="10" width="12.59765625" style="35" customWidth="1"/>
    <col min="11" max="11" width="16.5" style="35" customWidth="1"/>
    <col min="12" max="16384" width="9" style="35" customWidth="1"/>
  </cols>
  <sheetData>
    <row r="1" ht="14.25" thickBot="1"/>
    <row r="2" spans="1:11" ht="27" customHeight="1" thickBot="1">
      <c r="A2" s="141" t="s">
        <v>0</v>
      </c>
      <c r="B2" s="245"/>
      <c r="C2" s="245"/>
      <c r="D2" s="245"/>
      <c r="E2" s="142"/>
      <c r="K2" s="33" t="s">
        <v>95</v>
      </c>
    </row>
    <row r="3" spans="2:11" ht="21" customHeight="1">
      <c r="B3" s="178"/>
      <c r="C3" s="178"/>
      <c r="D3" s="178"/>
      <c r="E3" s="178"/>
      <c r="F3" s="178"/>
      <c r="G3" s="178"/>
      <c r="H3" s="178"/>
      <c r="I3" s="178"/>
      <c r="J3" s="251"/>
      <c r="K3" s="251"/>
    </row>
    <row r="4" spans="2:11" ht="21" customHeight="1">
      <c r="B4" s="178" t="s">
        <v>90</v>
      </c>
      <c r="C4" s="178"/>
      <c r="D4" s="178"/>
      <c r="E4" s="178"/>
      <c r="F4" s="178"/>
      <c r="G4" s="178"/>
      <c r="H4" s="178"/>
      <c r="I4" s="178"/>
      <c r="J4" s="178"/>
      <c r="K4" s="178"/>
    </row>
    <row r="5" spans="2:9" ht="24.75" customHeight="1">
      <c r="B5" s="43"/>
      <c r="C5" s="43"/>
      <c r="D5" s="43"/>
      <c r="E5" s="43"/>
      <c r="F5" s="43"/>
      <c r="H5" s="33"/>
      <c r="I5" s="33"/>
    </row>
    <row r="6" spans="5:10" ht="30" customHeight="1">
      <c r="E6" s="185" t="s">
        <v>1</v>
      </c>
      <c r="F6" s="185"/>
      <c r="G6" s="185"/>
      <c r="H6" s="185"/>
      <c r="I6" s="58" t="s">
        <v>57</v>
      </c>
      <c r="J6" s="31"/>
    </row>
    <row r="7" spans="1:10" ht="15" customHeight="1">
      <c r="A7" s="33"/>
      <c r="B7" s="33"/>
      <c r="C7" s="33"/>
      <c r="D7" s="33"/>
      <c r="E7" s="58"/>
      <c r="G7" s="58"/>
      <c r="H7" s="31"/>
      <c r="I7" s="31"/>
      <c r="J7" s="31"/>
    </row>
    <row r="8" spans="1:8" ht="28.5" customHeight="1">
      <c r="A8" s="180" t="s">
        <v>3</v>
      </c>
      <c r="B8" s="180"/>
      <c r="C8" s="180"/>
      <c r="D8" s="180"/>
      <c r="E8" s="180"/>
      <c r="F8" s="180"/>
      <c r="G8" s="180"/>
      <c r="H8" s="180"/>
    </row>
    <row r="9" ht="12" customHeight="1">
      <c r="G9" s="59"/>
    </row>
    <row r="10" spans="9:11" ht="27.75" customHeight="1">
      <c r="I10" s="33" t="s">
        <v>34</v>
      </c>
      <c r="J10" s="37"/>
      <c r="K10" s="34" t="s">
        <v>35</v>
      </c>
    </row>
    <row r="11" spans="9:11" ht="27.75" customHeight="1">
      <c r="I11" s="33" t="s">
        <v>77</v>
      </c>
      <c r="J11" s="37"/>
      <c r="K11" s="34" t="s">
        <v>35</v>
      </c>
    </row>
    <row r="12" spans="9:11" ht="24.75" customHeight="1">
      <c r="I12" s="33" t="s">
        <v>78</v>
      </c>
      <c r="J12" s="39"/>
      <c r="K12" s="39"/>
    </row>
    <row r="13" spans="9:11" ht="33.75" customHeight="1">
      <c r="I13" s="33" t="s">
        <v>79</v>
      </c>
      <c r="J13" s="105" t="s">
        <v>71</v>
      </c>
      <c r="K13" s="39"/>
    </row>
    <row r="14" spans="9:11" ht="26.25" customHeight="1">
      <c r="I14" s="33" t="s">
        <v>80</v>
      </c>
      <c r="J14" s="77" t="s">
        <v>81</v>
      </c>
      <c r="K14" s="77"/>
    </row>
    <row r="15" spans="9:11" ht="26.25" customHeight="1">
      <c r="I15" s="33" t="s">
        <v>82</v>
      </c>
      <c r="J15" s="77" t="s">
        <v>81</v>
      </c>
      <c r="K15" s="77"/>
    </row>
    <row r="16" spans="7:9" ht="11.25" customHeight="1">
      <c r="G16" s="43"/>
      <c r="H16" s="43"/>
      <c r="I16" s="43"/>
    </row>
    <row r="17" spans="2:4" ht="25.5" customHeight="1" thickBot="1">
      <c r="B17" s="44" t="s">
        <v>43</v>
      </c>
      <c r="C17" s="44"/>
      <c r="D17" s="44"/>
    </row>
    <row r="18" spans="2:11" ht="32.25" customHeight="1">
      <c r="B18" s="252" t="s">
        <v>83</v>
      </c>
      <c r="C18" s="253"/>
      <c r="D18" s="253"/>
      <c r="E18" s="253"/>
      <c r="F18" s="236" t="s">
        <v>84</v>
      </c>
      <c r="G18" s="237"/>
      <c r="H18" s="78" t="s">
        <v>85</v>
      </c>
      <c r="I18" s="88" t="s">
        <v>86</v>
      </c>
      <c r="J18" s="123" t="s">
        <v>87</v>
      </c>
      <c r="K18" s="124" t="s">
        <v>88</v>
      </c>
    </row>
    <row r="19" spans="2:11" ht="12" customHeight="1">
      <c r="B19" s="210" t="s">
        <v>61</v>
      </c>
      <c r="C19" s="240"/>
      <c r="D19" s="240"/>
      <c r="E19" s="241"/>
      <c r="F19" s="246"/>
      <c r="G19" s="247"/>
      <c r="H19" s="119" t="s">
        <v>135</v>
      </c>
      <c r="I19" s="119" t="s">
        <v>136</v>
      </c>
      <c r="J19" s="219"/>
      <c r="K19" s="238"/>
    </row>
    <row r="20" spans="2:11" ht="28.5" customHeight="1">
      <c r="B20" s="242"/>
      <c r="C20" s="243"/>
      <c r="D20" s="243"/>
      <c r="E20" s="244"/>
      <c r="F20" s="248"/>
      <c r="G20" s="249"/>
      <c r="H20" s="120">
        <f>F19*1182</f>
        <v>0</v>
      </c>
      <c r="I20" s="18">
        <f>F19*118</f>
        <v>0</v>
      </c>
      <c r="J20" s="250"/>
      <c r="K20" s="239"/>
    </row>
    <row r="21" spans="2:11" ht="12" customHeight="1">
      <c r="B21" s="210" t="s">
        <v>50</v>
      </c>
      <c r="C21" s="240"/>
      <c r="D21" s="240"/>
      <c r="E21" s="241"/>
      <c r="F21" s="246"/>
      <c r="G21" s="247"/>
      <c r="H21" s="119" t="s">
        <v>137</v>
      </c>
      <c r="I21" s="119" t="s">
        <v>138</v>
      </c>
      <c r="J21" s="219"/>
      <c r="K21" s="238"/>
    </row>
    <row r="22" spans="2:11" ht="28.5" customHeight="1">
      <c r="B22" s="242"/>
      <c r="C22" s="243"/>
      <c r="D22" s="243"/>
      <c r="E22" s="244"/>
      <c r="F22" s="248"/>
      <c r="G22" s="249"/>
      <c r="H22" s="120">
        <f>F21*1182</f>
        <v>0</v>
      </c>
      <c r="I22" s="18">
        <f>F21*118</f>
        <v>0</v>
      </c>
      <c r="J22" s="250"/>
      <c r="K22" s="239"/>
    </row>
    <row r="23" spans="2:11" ht="12" customHeight="1">
      <c r="B23" s="210" t="s">
        <v>49</v>
      </c>
      <c r="C23" s="240"/>
      <c r="D23" s="240"/>
      <c r="E23" s="241"/>
      <c r="F23" s="246"/>
      <c r="G23" s="247"/>
      <c r="H23" s="118" t="s">
        <v>139</v>
      </c>
      <c r="I23" s="119" t="s">
        <v>140</v>
      </c>
      <c r="J23" s="219"/>
      <c r="K23" s="238"/>
    </row>
    <row r="24" spans="2:11" ht="28.5" customHeight="1" thickBot="1">
      <c r="B24" s="242"/>
      <c r="C24" s="243"/>
      <c r="D24" s="243"/>
      <c r="E24" s="244"/>
      <c r="F24" s="248"/>
      <c r="G24" s="249"/>
      <c r="H24" s="120">
        <f>F23*1091</f>
        <v>0</v>
      </c>
      <c r="I24" s="18">
        <f>F23*109</f>
        <v>0</v>
      </c>
      <c r="J24" s="250"/>
      <c r="K24" s="239"/>
    </row>
    <row r="25" spans="2:11" ht="28.5" customHeight="1" thickBot="1">
      <c r="B25" s="183" t="s">
        <v>48</v>
      </c>
      <c r="C25" s="184"/>
      <c r="D25" s="184"/>
      <c r="E25" s="184"/>
      <c r="F25" s="254">
        <f>F19+F21+F23</f>
        <v>0</v>
      </c>
      <c r="G25" s="255"/>
      <c r="H25" s="122">
        <f>H20+H22+H24</f>
        <v>0</v>
      </c>
      <c r="I25" s="121">
        <f>I20+I22+I24</f>
        <v>0</v>
      </c>
      <c r="J25" s="125">
        <f>J19+J21+J23</f>
        <v>0</v>
      </c>
      <c r="K25" s="126">
        <f>K19+K21+K23</f>
        <v>0</v>
      </c>
    </row>
    <row r="26" ht="12" customHeight="1"/>
    <row r="27" spans="5:9" ht="21.75" customHeight="1">
      <c r="E27" s="106"/>
      <c r="F27" s="107"/>
      <c r="G27" s="107"/>
      <c r="H27" s="108"/>
      <c r="I27" s="107"/>
    </row>
    <row r="28" spans="1:10" s="1" customFormat="1" ht="24.75" customHeight="1">
      <c r="A28" s="4" t="s">
        <v>91</v>
      </c>
      <c r="B28" s="4"/>
      <c r="C28" s="2"/>
      <c r="D28" s="2"/>
      <c r="I28" s="25">
        <f>ROUNDUP(H25*33%,0)</f>
        <v>0</v>
      </c>
      <c r="J28" s="26" t="s">
        <v>26</v>
      </c>
    </row>
    <row r="29" spans="1:10" s="1" customFormat="1" ht="24.75" customHeight="1">
      <c r="A29" s="4" t="s">
        <v>92</v>
      </c>
      <c r="C29" s="2"/>
      <c r="H29" s="27" t="s">
        <v>28</v>
      </c>
      <c r="I29" s="25">
        <f>H25-I28</f>
        <v>0</v>
      </c>
      <c r="J29" s="26" t="s">
        <v>29</v>
      </c>
    </row>
    <row r="30" spans="3:9" s="1" customFormat="1" ht="24.75" customHeight="1">
      <c r="C30" s="2"/>
      <c r="H30" s="27" t="s">
        <v>30</v>
      </c>
      <c r="I30" s="28">
        <f>I25</f>
        <v>0</v>
      </c>
    </row>
    <row r="31" spans="3:9" s="1" customFormat="1" ht="24.75" customHeight="1">
      <c r="C31" s="2"/>
      <c r="H31" s="27" t="s">
        <v>31</v>
      </c>
      <c r="I31" s="28">
        <f>I29+I30</f>
        <v>0</v>
      </c>
    </row>
    <row r="32" spans="3:5" s="1" customFormat="1" ht="24.75" customHeight="1">
      <c r="C32" s="2"/>
      <c r="D32" s="2"/>
      <c r="E32" s="2"/>
    </row>
    <row r="33" ht="14.25">
      <c r="A33" s="55" t="s">
        <v>76</v>
      </c>
    </row>
    <row r="36" spans="2:4" s="52" customFormat="1" ht="12">
      <c r="B36" s="56"/>
      <c r="C36" s="56"/>
      <c r="D36" s="56"/>
    </row>
    <row r="37" s="52" customFormat="1" ht="12"/>
  </sheetData>
  <sheetProtection/>
  <mergeCells count="21">
    <mergeCell ref="J23:J24"/>
    <mergeCell ref="A8:H8"/>
    <mergeCell ref="B3:K3"/>
    <mergeCell ref="B4:K4"/>
    <mergeCell ref="B18:E18"/>
    <mergeCell ref="B25:E25"/>
    <mergeCell ref="F25:G25"/>
    <mergeCell ref="B21:E22"/>
    <mergeCell ref="F21:G22"/>
    <mergeCell ref="J21:J22"/>
    <mergeCell ref="F23:G24"/>
    <mergeCell ref="F18:G18"/>
    <mergeCell ref="K21:K22"/>
    <mergeCell ref="B23:E24"/>
    <mergeCell ref="K23:K24"/>
    <mergeCell ref="A2:E2"/>
    <mergeCell ref="E6:H6"/>
    <mergeCell ref="B19:E20"/>
    <mergeCell ref="F19:G20"/>
    <mergeCell ref="J19:J20"/>
    <mergeCell ref="K19:K2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4"/>
  <sheetViews>
    <sheetView showGridLines="0" tabSelected="1" zoomScalePageLayoutView="0" workbookViewId="0" topLeftCell="A4">
      <selection activeCell="M20" sqref="M20"/>
    </sheetView>
  </sheetViews>
  <sheetFormatPr defaultColWidth="8.796875" defaultRowHeight="14.25"/>
  <cols>
    <col min="1" max="1" width="4.5" style="35" customWidth="1"/>
    <col min="2" max="2" width="15.8984375" style="35" customWidth="1"/>
    <col min="3" max="4" width="10" style="35" customWidth="1"/>
    <col min="5" max="5" width="12.69921875" style="35" customWidth="1"/>
    <col min="6" max="6" width="2.5" style="35" customWidth="1"/>
    <col min="7" max="7" width="13.09765625" style="35" customWidth="1"/>
    <col min="8" max="8" width="2.5" style="35" customWidth="1"/>
    <col min="9" max="9" width="10.59765625" style="35" customWidth="1"/>
    <col min="10" max="10" width="2.5" style="35" customWidth="1"/>
    <col min="11" max="16384" width="9" style="35" customWidth="1"/>
  </cols>
  <sheetData>
    <row r="1" ht="14.25" thickBot="1"/>
    <row r="2" spans="1:10" ht="27" customHeight="1" thickBot="1">
      <c r="A2" s="175" t="s">
        <v>0</v>
      </c>
      <c r="B2" s="176"/>
      <c r="C2" s="35" t="s">
        <v>70</v>
      </c>
      <c r="D2" s="35" t="s">
        <v>70</v>
      </c>
      <c r="F2" s="185" t="s">
        <v>96</v>
      </c>
      <c r="G2" s="185"/>
      <c r="H2" s="185"/>
      <c r="I2" s="185"/>
      <c r="J2" s="185"/>
    </row>
    <row r="3" spans="1:10" ht="27" customHeight="1">
      <c r="A3" s="116"/>
      <c r="B3" s="116"/>
      <c r="F3" s="33"/>
      <c r="G3" s="33"/>
      <c r="H3" s="33"/>
      <c r="I3" s="33"/>
      <c r="J3" s="33"/>
    </row>
    <row r="4" spans="1:10" ht="21" customHeight="1">
      <c r="A4" s="178" t="s">
        <v>89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5" customHeight="1">
      <c r="A5" s="33"/>
      <c r="B5" s="33"/>
      <c r="C5" s="33"/>
      <c r="D5" s="33"/>
      <c r="E5" s="58"/>
      <c r="G5" s="58"/>
      <c r="H5" s="31"/>
      <c r="I5" s="31"/>
      <c r="J5" s="31"/>
    </row>
    <row r="6" spans="1:10" ht="30" customHeight="1">
      <c r="A6" s="185" t="s">
        <v>1</v>
      </c>
      <c r="B6" s="185"/>
      <c r="C6" s="185"/>
      <c r="D6" s="185"/>
      <c r="E6" s="58" t="s">
        <v>57</v>
      </c>
      <c r="G6" s="58"/>
      <c r="H6" s="31"/>
      <c r="I6" s="31"/>
      <c r="J6" s="31"/>
    </row>
    <row r="7" spans="1:10" ht="15" customHeight="1">
      <c r="A7" s="33"/>
      <c r="B7" s="33"/>
      <c r="C7" s="33"/>
      <c r="D7" s="33"/>
      <c r="E7" s="58"/>
      <c r="G7" s="58"/>
      <c r="H7" s="31"/>
      <c r="I7" s="31"/>
      <c r="J7" s="31"/>
    </row>
    <row r="8" spans="1:7" ht="28.5" customHeight="1">
      <c r="A8" s="180" t="s">
        <v>3</v>
      </c>
      <c r="B8" s="180"/>
      <c r="C8" s="180"/>
      <c r="D8" s="180"/>
      <c r="E8" s="117"/>
      <c r="F8" s="273"/>
      <c r="G8" s="273"/>
    </row>
    <row r="9" spans="5:7" ht="13.5" customHeight="1">
      <c r="E9" s="59"/>
      <c r="F9" s="273"/>
      <c r="G9" s="273"/>
    </row>
    <row r="10" spans="4:10" ht="27.75" customHeight="1">
      <c r="D10" s="33"/>
      <c r="E10" s="36" t="s">
        <v>34</v>
      </c>
      <c r="F10" s="278"/>
      <c r="G10" s="278"/>
      <c r="H10" s="278"/>
      <c r="I10" s="278"/>
      <c r="J10" s="34" t="s">
        <v>35</v>
      </c>
    </row>
    <row r="11" spans="5:10" ht="27.75" customHeight="1">
      <c r="E11" s="38" t="s">
        <v>36</v>
      </c>
      <c r="F11" s="279"/>
      <c r="G11" s="279"/>
      <c r="H11" s="279"/>
      <c r="I11" s="279"/>
      <c r="J11" s="34" t="s">
        <v>35</v>
      </c>
    </row>
    <row r="12" spans="5:11" ht="24.75" customHeight="1">
      <c r="E12" s="38" t="s">
        <v>37</v>
      </c>
      <c r="F12" s="186"/>
      <c r="G12" s="186"/>
      <c r="H12" s="186"/>
      <c r="I12" s="186"/>
      <c r="J12" s="186"/>
      <c r="K12" s="94"/>
    </row>
    <row r="13" spans="5:11" ht="18" customHeight="1">
      <c r="E13" s="38"/>
      <c r="F13" s="95" t="s">
        <v>71</v>
      </c>
      <c r="G13" s="280"/>
      <c r="H13" s="280"/>
      <c r="I13" s="280"/>
      <c r="J13" s="280"/>
      <c r="K13" s="96"/>
    </row>
    <row r="14" spans="5:11" ht="22.5" customHeight="1">
      <c r="E14" s="38" t="s">
        <v>39</v>
      </c>
      <c r="F14" s="79"/>
      <c r="G14" s="281"/>
      <c r="H14" s="282"/>
      <c r="I14" s="282"/>
      <c r="J14" s="282"/>
      <c r="K14" s="96"/>
    </row>
    <row r="15" spans="5:11" ht="26.25" customHeight="1">
      <c r="E15" s="38" t="s">
        <v>41</v>
      </c>
      <c r="F15" s="274" t="s">
        <v>72</v>
      </c>
      <c r="G15" s="274"/>
      <c r="H15" s="274"/>
      <c r="I15" s="274"/>
      <c r="J15" s="274"/>
      <c r="K15" s="94"/>
    </row>
    <row r="16" spans="5:11" ht="26.25" customHeight="1">
      <c r="E16" s="38" t="s">
        <v>42</v>
      </c>
      <c r="F16" s="274" t="s">
        <v>72</v>
      </c>
      <c r="G16" s="274"/>
      <c r="H16" s="274"/>
      <c r="I16" s="274"/>
      <c r="J16" s="274"/>
      <c r="K16" s="94"/>
    </row>
    <row r="17" spans="4:10" ht="22.5" customHeight="1">
      <c r="D17" s="38"/>
      <c r="E17" s="43"/>
      <c r="F17" s="275"/>
      <c r="G17" s="275"/>
      <c r="H17" s="43"/>
      <c r="I17" s="43"/>
      <c r="J17" s="43"/>
    </row>
    <row r="18" spans="1:7" ht="25.5" customHeight="1" thickBot="1">
      <c r="A18" s="44" t="s">
        <v>43</v>
      </c>
      <c r="F18" s="275"/>
      <c r="G18" s="275"/>
    </row>
    <row r="19" spans="1:11" ht="24" customHeight="1">
      <c r="A19" s="187" t="s">
        <v>44</v>
      </c>
      <c r="B19" s="236"/>
      <c r="C19" s="188" t="s">
        <v>45</v>
      </c>
      <c r="D19" s="188"/>
      <c r="E19" s="188"/>
      <c r="F19" s="204" t="s">
        <v>59</v>
      </c>
      <c r="G19" s="205"/>
      <c r="H19" s="204" t="s">
        <v>60</v>
      </c>
      <c r="I19" s="276"/>
      <c r="J19" s="208"/>
      <c r="K19" s="97"/>
    </row>
    <row r="20" spans="1:11" ht="21.75" customHeight="1">
      <c r="A20" s="181"/>
      <c r="B20" s="233"/>
      <c r="C20" s="45" t="s">
        <v>46</v>
      </c>
      <c r="D20" s="45" t="s">
        <v>47</v>
      </c>
      <c r="E20" s="45" t="s">
        <v>48</v>
      </c>
      <c r="F20" s="206"/>
      <c r="G20" s="207"/>
      <c r="H20" s="206"/>
      <c r="I20" s="277"/>
      <c r="J20" s="209"/>
      <c r="K20" s="97"/>
    </row>
    <row r="21" spans="1:10" ht="25.5" customHeight="1">
      <c r="A21" s="271" t="s">
        <v>73</v>
      </c>
      <c r="B21" s="98" t="s">
        <v>74</v>
      </c>
      <c r="C21" s="109"/>
      <c r="D21" s="110"/>
      <c r="E21" s="99">
        <f>SUM(C21:D21)</f>
        <v>0</v>
      </c>
      <c r="F21" s="262" t="s">
        <v>141</v>
      </c>
      <c r="G21" s="263"/>
      <c r="H21" s="262" t="s">
        <v>142</v>
      </c>
      <c r="I21" s="264"/>
      <c r="J21" s="265"/>
    </row>
    <row r="22" spans="1:10" ht="25.5" customHeight="1">
      <c r="A22" s="272"/>
      <c r="B22" s="100" t="s">
        <v>155</v>
      </c>
      <c r="C22" s="111"/>
      <c r="D22" s="111"/>
      <c r="E22" s="101">
        <f>SUM(C22:D22)</f>
        <v>0</v>
      </c>
      <c r="F22" s="102"/>
      <c r="G22" s="113">
        <f>(E21+E22)*1637</f>
        <v>0</v>
      </c>
      <c r="H22" s="103"/>
      <c r="I22" s="258">
        <f>(E21+E22)*163</f>
        <v>0</v>
      </c>
      <c r="J22" s="259"/>
    </row>
    <row r="23" spans="1:10" ht="25.5" customHeight="1">
      <c r="A23" s="271" t="s">
        <v>75</v>
      </c>
      <c r="B23" s="98" t="s">
        <v>74</v>
      </c>
      <c r="C23" s="110"/>
      <c r="D23" s="110"/>
      <c r="E23" s="99">
        <f>SUM(C23:D23)</f>
        <v>0</v>
      </c>
      <c r="F23" s="262" t="s">
        <v>143</v>
      </c>
      <c r="G23" s="263"/>
      <c r="H23" s="262" t="s">
        <v>144</v>
      </c>
      <c r="I23" s="264"/>
      <c r="J23" s="265"/>
    </row>
    <row r="24" spans="1:10" ht="25.5" customHeight="1">
      <c r="A24" s="272"/>
      <c r="B24" s="100" t="s">
        <v>155</v>
      </c>
      <c r="C24" s="111"/>
      <c r="D24" s="111"/>
      <c r="E24" s="101">
        <f>SUM(C24:D24)</f>
        <v>0</v>
      </c>
      <c r="F24" s="102"/>
      <c r="G24" s="113">
        <f>(E23+E24)*1364</f>
        <v>0</v>
      </c>
      <c r="H24" s="103"/>
      <c r="I24" s="258">
        <f>(E23+E24)*136</f>
        <v>0</v>
      </c>
      <c r="J24" s="259"/>
    </row>
    <row r="25" spans="1:10" ht="12" customHeight="1">
      <c r="A25" s="210" t="s">
        <v>49</v>
      </c>
      <c r="B25" s="266"/>
      <c r="C25" s="267"/>
      <c r="D25" s="267"/>
      <c r="E25" s="269">
        <f>SUM(C25:D26)</f>
        <v>0</v>
      </c>
      <c r="F25" s="262" t="s">
        <v>145</v>
      </c>
      <c r="G25" s="263"/>
      <c r="H25" s="262" t="s">
        <v>146</v>
      </c>
      <c r="I25" s="264"/>
      <c r="J25" s="265"/>
    </row>
    <row r="26" spans="1:10" ht="18" customHeight="1" thickBot="1">
      <c r="A26" s="199"/>
      <c r="B26" s="201"/>
      <c r="C26" s="268"/>
      <c r="D26" s="268"/>
      <c r="E26" s="270"/>
      <c r="F26" s="102"/>
      <c r="G26" s="114">
        <f>E25*1182</f>
        <v>0</v>
      </c>
      <c r="H26" s="102"/>
      <c r="I26" s="260">
        <f>E25*118</f>
        <v>0</v>
      </c>
      <c r="J26" s="261"/>
    </row>
    <row r="27" spans="1:10" ht="35.25" customHeight="1" thickBot="1">
      <c r="A27" s="183" t="s">
        <v>54</v>
      </c>
      <c r="B27" s="184"/>
      <c r="C27" s="112">
        <f>SUM(C21:C26)</f>
        <v>0</v>
      </c>
      <c r="D27" s="112">
        <f>SUM(D21:D26)</f>
        <v>0</v>
      </c>
      <c r="E27" s="112">
        <f>SUM(E21:E26)</f>
        <v>0</v>
      </c>
      <c r="F27" s="104"/>
      <c r="G27" s="115">
        <f>G22+G24+G26</f>
        <v>0</v>
      </c>
      <c r="H27" s="104"/>
      <c r="I27" s="256">
        <f>I22+I24+I26</f>
        <v>0</v>
      </c>
      <c r="J27" s="257"/>
    </row>
    <row r="28" ht="18.75" customHeight="1"/>
    <row r="29" spans="1:8" s="1" customFormat="1" ht="24.75" customHeight="1">
      <c r="A29" s="4" t="s">
        <v>25</v>
      </c>
      <c r="B29" s="4"/>
      <c r="C29" s="2"/>
      <c r="D29" s="2"/>
      <c r="G29" s="25">
        <f>ROUNDUP(G27*44%,0)</f>
        <v>0</v>
      </c>
      <c r="H29" s="26" t="s">
        <v>26</v>
      </c>
    </row>
    <row r="30" spans="1:8" s="1" customFormat="1" ht="24.75" customHeight="1">
      <c r="A30" s="4" t="s">
        <v>27</v>
      </c>
      <c r="C30" s="2"/>
      <c r="E30" s="27" t="s">
        <v>28</v>
      </c>
      <c r="G30" s="25">
        <f>G27-G29</f>
        <v>0</v>
      </c>
      <c r="H30" s="26" t="s">
        <v>29</v>
      </c>
    </row>
    <row r="31" spans="3:7" s="1" customFormat="1" ht="24.75" customHeight="1">
      <c r="C31" s="2"/>
      <c r="E31" s="27" t="s">
        <v>30</v>
      </c>
      <c r="G31" s="28">
        <f>I27</f>
        <v>0</v>
      </c>
    </row>
    <row r="32" spans="3:7" s="1" customFormat="1" ht="24.75" customHeight="1">
      <c r="C32" s="2"/>
      <c r="E32" s="27" t="s">
        <v>31</v>
      </c>
      <c r="G32" s="28">
        <f>G30+G31</f>
        <v>0</v>
      </c>
    </row>
    <row r="33" spans="3:5" s="1" customFormat="1" ht="24.75" customHeight="1">
      <c r="C33" s="2"/>
      <c r="D33" s="2"/>
      <c r="E33" s="2"/>
    </row>
    <row r="34" ht="14.25">
      <c r="A34" s="55" t="s">
        <v>76</v>
      </c>
    </row>
  </sheetData>
  <sheetProtection/>
  <mergeCells count="37">
    <mergeCell ref="A19:B20"/>
    <mergeCell ref="C19:E19"/>
    <mergeCell ref="F19:G20"/>
    <mergeCell ref="H19:J20"/>
    <mergeCell ref="F9:G9"/>
    <mergeCell ref="F10:I10"/>
    <mergeCell ref="F11:I11"/>
    <mergeCell ref="F12:J12"/>
    <mergeCell ref="G13:J13"/>
    <mergeCell ref="G14:J14"/>
    <mergeCell ref="F23:G23"/>
    <mergeCell ref="H23:J23"/>
    <mergeCell ref="I22:J22"/>
    <mergeCell ref="F15:J15"/>
    <mergeCell ref="F16:J16"/>
    <mergeCell ref="F17:G17"/>
    <mergeCell ref="F18:G18"/>
    <mergeCell ref="A2:B2"/>
    <mergeCell ref="A6:D6"/>
    <mergeCell ref="A25:B26"/>
    <mergeCell ref="C25:C26"/>
    <mergeCell ref="D25:D26"/>
    <mergeCell ref="E25:E26"/>
    <mergeCell ref="A21:A22"/>
    <mergeCell ref="A4:J4"/>
    <mergeCell ref="F2:J2"/>
    <mergeCell ref="F8:G8"/>
    <mergeCell ref="I27:J27"/>
    <mergeCell ref="I24:J24"/>
    <mergeCell ref="I26:J26"/>
    <mergeCell ref="A8:D8"/>
    <mergeCell ref="A27:B27"/>
    <mergeCell ref="F25:G25"/>
    <mergeCell ref="H25:J25"/>
    <mergeCell ref="F21:G21"/>
    <mergeCell ref="H21:J21"/>
    <mergeCell ref="A23:A24"/>
  </mergeCells>
  <printOptions horizontalCentered="1"/>
  <pageMargins left="0.7874015748031497" right="0.7874015748031497" top="0.3937007874015748" bottom="0.4330708661417323" header="0.35433070866141736" footer="0.5118110236220472"/>
  <pageSetup horizontalDpi="600" verticalDpi="600" orientation="portrait" paperSize="9" scale="9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I17" sqref="I17"/>
    </sheetView>
  </sheetViews>
  <sheetFormatPr defaultColWidth="8.796875" defaultRowHeight="14.25"/>
  <cols>
    <col min="1" max="1" width="17.5" style="127" customWidth="1"/>
    <col min="2" max="2" width="18.19921875" style="127" customWidth="1"/>
    <col min="3" max="3" width="7.8984375" style="127" customWidth="1"/>
    <col min="4" max="4" width="14.59765625" style="127" customWidth="1"/>
    <col min="5" max="5" width="7.8984375" style="127" customWidth="1"/>
    <col min="6" max="6" width="14.59765625" style="127" customWidth="1"/>
    <col min="7" max="16384" width="9" style="127" customWidth="1"/>
  </cols>
  <sheetData>
    <row r="1" spans="1:4" ht="17.25">
      <c r="A1" s="128"/>
      <c r="D1" s="127" t="s">
        <v>120</v>
      </c>
    </row>
    <row r="3" spans="5:6" ht="13.5">
      <c r="E3" s="287" t="s">
        <v>147</v>
      </c>
      <c r="F3" s="287"/>
    </row>
    <row r="5" spans="1:6" ht="30" customHeight="1">
      <c r="A5" s="288" t="s">
        <v>119</v>
      </c>
      <c r="B5" s="288"/>
      <c r="C5" s="288"/>
      <c r="D5" s="288"/>
      <c r="E5" s="288"/>
      <c r="F5" s="288"/>
    </row>
    <row r="7" spans="1:6" ht="17.25">
      <c r="A7" s="289" t="s">
        <v>118</v>
      </c>
      <c r="B7" s="289"/>
      <c r="C7" s="289"/>
      <c r="D7" s="289"/>
      <c r="E7" s="289"/>
      <c r="F7" s="289"/>
    </row>
    <row r="8" spans="1:6" ht="13.5">
      <c r="A8" s="138"/>
      <c r="B8" s="138"/>
      <c r="C8" s="138"/>
      <c r="D8" s="138"/>
      <c r="E8" s="138"/>
      <c r="F8" s="138"/>
    </row>
    <row r="10" spans="1:3" ht="24" customHeight="1">
      <c r="A10" s="139" t="s">
        <v>117</v>
      </c>
      <c r="B10" s="139"/>
      <c r="C10" s="130"/>
    </row>
    <row r="11" spans="1:2" ht="13.5">
      <c r="A11" s="138"/>
      <c r="B11" s="138"/>
    </row>
    <row r="12" ht="24.75" customHeight="1">
      <c r="D12" s="127" t="s">
        <v>116</v>
      </c>
    </row>
    <row r="13" ht="24.75" customHeight="1">
      <c r="D13" s="127" t="s">
        <v>115</v>
      </c>
    </row>
    <row r="14" ht="24.75" customHeight="1">
      <c r="D14" s="127" t="s">
        <v>114</v>
      </c>
    </row>
    <row r="15" ht="24.75" customHeight="1">
      <c r="D15" s="127" t="s">
        <v>113</v>
      </c>
    </row>
    <row r="16" ht="24.75" customHeight="1">
      <c r="D16" s="127" t="s">
        <v>112</v>
      </c>
    </row>
    <row r="17" ht="24.75" customHeight="1">
      <c r="D17" s="127" t="s">
        <v>41</v>
      </c>
    </row>
    <row r="18" ht="24.75" customHeight="1">
      <c r="D18" s="127" t="s">
        <v>111</v>
      </c>
    </row>
    <row r="20" ht="20.25" customHeight="1">
      <c r="A20" s="127" t="s">
        <v>110</v>
      </c>
    </row>
    <row r="21" ht="9" customHeight="1"/>
    <row r="22" spans="1:6" ht="24" customHeight="1">
      <c r="A22" s="137" t="s">
        <v>109</v>
      </c>
      <c r="B22" s="132" t="s">
        <v>84</v>
      </c>
      <c r="C22" s="290" t="s">
        <v>108</v>
      </c>
      <c r="D22" s="291"/>
      <c r="E22" s="290" t="s">
        <v>107</v>
      </c>
      <c r="F22" s="291"/>
    </row>
    <row r="23" spans="1:6" ht="24" customHeight="1">
      <c r="A23" s="136" t="s">
        <v>106</v>
      </c>
      <c r="B23" s="140"/>
      <c r="C23" s="135" t="s">
        <v>150</v>
      </c>
      <c r="D23" s="133">
        <f>1182*B23</f>
        <v>0</v>
      </c>
      <c r="E23" s="134" t="s">
        <v>151</v>
      </c>
      <c r="F23" s="133">
        <f>118*B23</f>
        <v>0</v>
      </c>
    </row>
    <row r="24" spans="1:6" ht="24" customHeight="1">
      <c r="A24" s="136" t="s">
        <v>105</v>
      </c>
      <c r="B24" s="140"/>
      <c r="C24" s="135" t="s">
        <v>150</v>
      </c>
      <c r="D24" s="133">
        <f>1182*B24</f>
        <v>0</v>
      </c>
      <c r="E24" s="134" t="s">
        <v>151</v>
      </c>
      <c r="F24" s="133">
        <f>118*B24</f>
        <v>0</v>
      </c>
    </row>
    <row r="25" spans="1:6" ht="24" customHeight="1">
      <c r="A25" s="136" t="s">
        <v>104</v>
      </c>
      <c r="B25" s="140"/>
      <c r="C25" s="135" t="s">
        <v>150</v>
      </c>
      <c r="D25" s="133">
        <f>1182*B25</f>
        <v>0</v>
      </c>
      <c r="E25" s="134" t="s">
        <v>151</v>
      </c>
      <c r="F25" s="133">
        <f>118*B25</f>
        <v>0</v>
      </c>
    </row>
    <row r="26" spans="1:6" ht="24" customHeight="1">
      <c r="A26" s="136" t="s">
        <v>148</v>
      </c>
      <c r="B26" s="140"/>
      <c r="C26" s="135" t="s">
        <v>150</v>
      </c>
      <c r="D26" s="133">
        <f>1182*B26</f>
        <v>0</v>
      </c>
      <c r="E26" s="134" t="s">
        <v>151</v>
      </c>
      <c r="F26" s="133">
        <f>118*B26</f>
        <v>0</v>
      </c>
    </row>
    <row r="27" spans="1:6" ht="24" customHeight="1">
      <c r="A27" s="136" t="s">
        <v>149</v>
      </c>
      <c r="B27" s="140"/>
      <c r="C27" s="135" t="s">
        <v>150</v>
      </c>
      <c r="D27" s="133">
        <f>1182*B27</f>
        <v>0</v>
      </c>
      <c r="E27" s="134" t="s">
        <v>151</v>
      </c>
      <c r="F27" s="133">
        <f>118*B27</f>
        <v>0</v>
      </c>
    </row>
    <row r="28" spans="1:6" ht="24" customHeight="1">
      <c r="A28" s="132" t="s">
        <v>54</v>
      </c>
      <c r="B28" s="131">
        <f>SUM(B23:B27)</f>
        <v>0</v>
      </c>
      <c r="C28" s="285">
        <f>SUM(D23:D27)</f>
        <v>0</v>
      </c>
      <c r="D28" s="286"/>
      <c r="E28" s="285">
        <f>SUM(F23:F27)</f>
        <v>0</v>
      </c>
      <c r="F28" s="286"/>
    </row>
    <row r="29" ht="13.5" customHeight="1"/>
    <row r="30" ht="18" customHeight="1">
      <c r="A30" s="127" t="s">
        <v>103</v>
      </c>
    </row>
    <row r="31" spans="1:5" ht="18" customHeight="1" thickBot="1">
      <c r="A31" s="127" t="s">
        <v>152</v>
      </c>
      <c r="C31" s="284">
        <f>ROUNDUP(C28*44%,0)</f>
        <v>0</v>
      </c>
      <c r="D31" s="284"/>
      <c r="E31" s="127" t="s">
        <v>102</v>
      </c>
    </row>
    <row r="32" ht="13.5" customHeight="1"/>
    <row r="33" spans="1:5" ht="18" customHeight="1" thickBot="1">
      <c r="A33" s="127" t="s">
        <v>153</v>
      </c>
      <c r="C33" s="284">
        <f>ROUNDDOWN(C28*56%,0)</f>
        <v>0</v>
      </c>
      <c r="D33" s="284"/>
      <c r="E33" s="127" t="s">
        <v>101</v>
      </c>
    </row>
    <row r="34" ht="13.5" customHeight="1"/>
    <row r="35" spans="1:4" ht="18" customHeight="1" thickBot="1">
      <c r="A35" s="283" t="s">
        <v>100</v>
      </c>
      <c r="B35" s="283"/>
      <c r="C35" s="284">
        <f>E28</f>
        <v>0</v>
      </c>
      <c r="D35" s="284"/>
    </row>
    <row r="36" ht="13.5" customHeight="1"/>
    <row r="37" spans="1:4" ht="18" customHeight="1" thickBot="1">
      <c r="A37" s="283" t="s">
        <v>99</v>
      </c>
      <c r="B37" s="283"/>
      <c r="C37" s="284">
        <f>C33+C35</f>
        <v>0</v>
      </c>
      <c r="D37" s="284"/>
    </row>
    <row r="38" spans="1:4" ht="13.5" customHeight="1">
      <c r="A38" s="130"/>
      <c r="B38" s="130"/>
      <c r="C38" s="129"/>
      <c r="D38" s="129"/>
    </row>
    <row r="39" ht="13.5" customHeight="1"/>
    <row r="40" ht="13.5">
      <c r="A40" s="127" t="s">
        <v>98</v>
      </c>
    </row>
    <row r="42" ht="17.25">
      <c r="A42" s="128" t="s">
        <v>97</v>
      </c>
    </row>
  </sheetData>
  <sheetProtection/>
  <mergeCells count="13">
    <mergeCell ref="E28:F28"/>
    <mergeCell ref="E3:F3"/>
    <mergeCell ref="A5:F5"/>
    <mergeCell ref="A7:F7"/>
    <mergeCell ref="C22:D22"/>
    <mergeCell ref="E22:F22"/>
    <mergeCell ref="C28:D28"/>
    <mergeCell ref="A37:B37"/>
    <mergeCell ref="C37:D37"/>
    <mergeCell ref="C31:D31"/>
    <mergeCell ref="C33:D33"/>
    <mergeCell ref="A35:B35"/>
    <mergeCell ref="C35:D35"/>
  </mergeCells>
  <printOptions horizontalCentered="1"/>
  <pageMargins left="0.7874015748031497" right="0.7874015748031497" top="0.984251968503937" bottom="0.6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</dc:creator>
  <cp:keywords/>
  <dc:description/>
  <cp:lastModifiedBy>岐阜県商業教育研究会</cp:lastModifiedBy>
  <cp:lastPrinted>2016-04-19T10:51:20Z</cp:lastPrinted>
  <dcterms:created xsi:type="dcterms:W3CDTF">2015-04-15T12:50:21Z</dcterms:created>
  <dcterms:modified xsi:type="dcterms:W3CDTF">2022-06-06T07:15:34Z</dcterms:modified>
  <cp:category/>
  <cp:version/>
  <cp:contentType/>
  <cp:contentStatus/>
</cp:coreProperties>
</file>